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fe\AC\Temp\"/>
    </mc:Choice>
  </mc:AlternateContent>
  <xr:revisionPtr revIDLastSave="2164" documentId="11_31802F1733C7A0836B02CE998FF0545B5A7B8396" xr6:coauthVersionLast="45" xr6:coauthVersionMax="45" xr10:uidLastSave="{A9B93ACC-708F-4878-B6D6-440450622B42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G16" i="1"/>
  <c r="I16" i="1" s="1"/>
  <c r="D16" i="1"/>
  <c r="C16" i="1"/>
  <c r="E16" i="1" s="1"/>
  <c r="D10" i="1"/>
  <c r="C10" i="1" l="1"/>
  <c r="E10" i="1" l="1"/>
  <c r="G31" i="1"/>
  <c r="H31" i="1"/>
  <c r="I31" i="1"/>
  <c r="C31" i="1"/>
  <c r="D31" i="1"/>
  <c r="E31" i="1"/>
  <c r="G22" i="1"/>
  <c r="H22" i="1"/>
  <c r="I22" i="1"/>
  <c r="C22" i="1"/>
  <c r="D22" i="1"/>
  <c r="E22" i="1"/>
  <c r="G10" i="1"/>
  <c r="H10" i="1"/>
  <c r="I10" i="1"/>
</calcChain>
</file>

<file path=xl/sharedStrings.xml><?xml version="1.0" encoding="utf-8"?>
<sst xmlns="http://schemas.openxmlformats.org/spreadsheetml/2006/main" count="102" uniqueCount="29">
  <si>
    <t>■計算式
　・ATKダメージの計算式
　　( 素ATK * ( 1 + ATKバフ ) ) + ( 素INT * ( 1 + INTバフ ) * 変換 ) ) * 2 - 敵DEF ) / 1.5 ( スキル倍率 + 乱数 ) ) ) * ( 1 + 与ダメバフ加算 ) * 弱点倍率 * キャンセルボーナス
　・INTダメージの計算式
　　( (素INT * ( 1 + INTバフ ) ) * 2 - 敵DEF ) / 1.5 * ( スキル倍率 + 乱数 ) * ( 1 + 与ダメバフ加算 ) * 弱点倍率 * キャンセルボーナス
■期待値の計算
　　( 実際に入るダメージ * ( 1- クリ率 ) ) + ( 実際に入るクリダメージ * クリ率 )
　　((最大ダメージ*クリ率)+(クリ除いた最大+最小)/2*(100-クリ率))/100
　・https://atarimae.biz/archives/14396　https://ranger0.com/20190607/6657.html#toc_id_3　の計算方法を参考にしました。
　　このサイトの簡単に書かれている上の方だけ見て作ったので、もし違ってたらすみません。
■備考
　・数値の入力は、1=100% なので、ATK60％なら0.6と入力。与ダメ15%なら0.15、ラッシュ4500%なら45、キャンセルボーナス300%なら3。
　　DEFはそのまま3000や5000で大丈夫です。入力しやすくしたかったのですが、上手く出来ませんでした。
　・素ATK,素INTは、自己バフや武器を装備した状態のステータス画面を開いた時の数値。
　　武器ファクターやグロースなどの計算は式に入れてないので出来ません。計算式が間違いないのか不安なので。
　・CBはキャンセルボーナスの略。
　・計算機4つ目に記入例としてサンプルを置いてあります。
　　宇宙海賊絶級で、変換入り与ダメ与ATKダメなど複雑に数値入力して、
　　エッジのレイジングをCB100,150,200,300の非クリダメとクリダメはすべて合ってたのでATKはたぶん大丈夫。
　　同じく宇宙海賊をヒーローベルダのヒロイックスパークで同じように試しても、計算式のINTダメと合っていたのでたぶん大丈夫。
　　</t>
  </si>
  <si>
    <t>素ATK</t>
  </si>
  <si>
    <t>素INT</t>
  </si>
  <si>
    <t>　ATKバフ</t>
  </si>
  <si>
    <t>INTバフ</t>
  </si>
  <si>
    <t>INT→ATK</t>
  </si>
  <si>
    <t>与ダメ</t>
  </si>
  <si>
    <t>被ダメ</t>
  </si>
  <si>
    <t>与ATK</t>
  </si>
  <si>
    <t>与INT</t>
  </si>
  <si>
    <t>単体ダメ</t>
  </si>
  <si>
    <t>属性ダメ</t>
  </si>
  <si>
    <t>ラッシュダメ</t>
  </si>
  <si>
    <t>クリダメ</t>
  </si>
  <si>
    <t>クリ率</t>
  </si>
  <si>
    <t>スキル倍率</t>
  </si>
  <si>
    <t>弱点倍率</t>
  </si>
  <si>
    <t>CB</t>
  </si>
  <si>
    <t>　敵DEF</t>
  </si>
  <si>
    <t>スキルA</t>
  </si>
  <si>
    <t>ATKダメ</t>
  </si>
  <si>
    <t>ATKクリダメ</t>
  </si>
  <si>
    <t>期待値</t>
  </si>
  <si>
    <t>INTダメ</t>
  </si>
  <si>
    <t>INTクリダメ</t>
  </si>
  <si>
    <t>スキルB</t>
  </si>
  <si>
    <t>スキルC</t>
  </si>
  <si>
    <t>■サンプル　黄エッジ（シード込みのレイジングストライク）</t>
  </si>
  <si>
    <t>敵被ダメ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</si>
</sst>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6" borderId="2" xfId="0" applyFill="1" applyBorder="1"/>
    <xf numFmtId="0" fontId="0" fillId="7" borderId="2" xfId="0" applyFill="1" applyBorder="1"/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0" fontId="2" fillId="5" borderId="2" xfId="0" applyFont="1" applyFill="1" applyBorder="1"/>
    <xf numFmtId="49" fontId="0" fillId="0" borderId="0" xfId="0" applyNumberFormat="1" applyAlignment="1">
      <alignment horizontal="left" vertical="top" wrapText="1"/>
    </xf>
    <xf numFmtId="0" fontId="0" fillId="0" borderId="0" xfId="0" applyAlignment="1"/>
    <xf numFmtId="0" fontId="0" fillId="8" borderId="4" xfId="0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9" workbookViewId="0">
      <selection activeCell="B26" sqref="B26:G26"/>
    </sheetView>
  </sheetViews>
  <sheetFormatPr defaultRowHeight="13.5"/>
  <cols>
    <col min="1" max="20" width="10.25" customWidth="1"/>
    <col min="21" max="21" width="12.75" customWidth="1"/>
    <col min="22" max="22" width="12.25" customWidth="1"/>
    <col min="23" max="23" width="12.875" bestFit="1" customWidth="1"/>
  </cols>
  <sheetData>
    <row r="1" spans="1:20" ht="1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.75">
      <c r="A5" s="13"/>
      <c r="B5" s="13"/>
      <c r="C5" s="13"/>
      <c r="D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8.75">
      <c r="A6" s="13"/>
      <c r="B6" s="6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9" t="s">
        <v>17</v>
      </c>
      <c r="T6" s="1" t="s">
        <v>18</v>
      </c>
    </row>
    <row r="7" spans="1:20" ht="18.75">
      <c r="A7" s="13"/>
      <c r="B7" s="2" t="s">
        <v>19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1.5</v>
      </c>
      <c r="S7" s="3">
        <v>0</v>
      </c>
      <c r="T7" s="7">
        <v>0</v>
      </c>
    </row>
    <row r="8" spans="1:20" ht="18.75">
      <c r="A8" s="13"/>
      <c r="F8" s="4"/>
    </row>
    <row r="9" spans="1:20" ht="18.75">
      <c r="A9" s="13"/>
      <c r="C9" s="5" t="s">
        <v>20</v>
      </c>
      <c r="D9" s="5" t="s">
        <v>21</v>
      </c>
      <c r="E9" s="5" t="s">
        <v>22</v>
      </c>
      <c r="F9" s="4"/>
      <c r="G9" s="5" t="s">
        <v>23</v>
      </c>
      <c r="H9" s="5" t="s">
        <v>24</v>
      </c>
      <c r="I9" s="5" t="s">
        <v>22</v>
      </c>
    </row>
    <row r="10" spans="1:20" ht="18.75">
      <c r="A10" s="13"/>
      <c r="C10" s="8">
        <f>INT((((((C7*(1+E7))+((D7*(1+F7))*G7))*2-T7)/1.5*(Q7+0.015)))*(1+H7+I7+J7+L7+M7+N7)*R7*S7)</f>
        <v>0</v>
      </c>
      <c r="D10" s="8">
        <f>INT((((((C7*(1+E7))+((D7*(1+F7))*G7))*2-0)/1.5*(Q7+0.015)))*(1+H7+I7+J7+L7+M7+N7+O7)*R7*S7)</f>
        <v>0</v>
      </c>
      <c r="E10" s="8">
        <f>INT((C10*(1-P7))+(D10*P7))</f>
        <v>0</v>
      </c>
      <c r="G10" s="8">
        <f>INT(((D7*(1+F7))*2-T7)/1.5*(Q7+0.015)*(1+H7+I7+K7+L7+M7+N7)*R7*S7)</f>
        <v>0</v>
      </c>
      <c r="H10" s="8">
        <f>INT(((D7*(1+F7))*2-0)/1.5*(Q7+0.015)*(1+H7+I7+K7+L7+M7+N7+O7)*R7*S7)</f>
        <v>0</v>
      </c>
      <c r="I10" s="8">
        <f>INT((G10*(1-P7))+(H10*P7))</f>
        <v>0</v>
      </c>
    </row>
    <row r="11" spans="1:20" ht="18.75">
      <c r="A11" s="13"/>
      <c r="E11" s="12"/>
    </row>
    <row r="12" spans="1:20" ht="18.75">
      <c r="A12" s="13"/>
      <c r="B12" s="14"/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9" t="s">
        <v>17</v>
      </c>
      <c r="T12" s="1" t="s">
        <v>18</v>
      </c>
    </row>
    <row r="13" spans="1:20" ht="18.75">
      <c r="A13" s="13"/>
      <c r="B13" s="2" t="s">
        <v>25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1.5</v>
      </c>
      <c r="S13" s="3">
        <v>0</v>
      </c>
      <c r="T13" s="7">
        <v>0</v>
      </c>
    </row>
    <row r="14" spans="1:20" ht="18.75">
      <c r="F14" s="4"/>
    </row>
    <row r="15" spans="1:20" ht="18.75">
      <c r="C15" s="5" t="s">
        <v>20</v>
      </c>
      <c r="D15" s="5" t="s">
        <v>21</v>
      </c>
      <c r="E15" s="5" t="s">
        <v>22</v>
      </c>
      <c r="F15" s="4"/>
      <c r="G15" s="5" t="s">
        <v>23</v>
      </c>
      <c r="H15" s="5" t="s">
        <v>24</v>
      </c>
      <c r="I15" s="5" t="s">
        <v>22</v>
      </c>
    </row>
    <row r="16" spans="1:20" ht="18.75">
      <c r="C16" s="8">
        <f>INT((((((C13*(1+E13))+((D13*(1+F13))*G13))*2-T13)/1.5*(Q13+0.015)))*(1+H13+I13+J13+L13+M13+N13)*R13*S13)</f>
        <v>0</v>
      </c>
      <c r="D16" s="8">
        <f>INT((((((C13*(1+E13))+((D13*(1+F13))*G13))*2-0)/1.5*(Q13+0.015)))*(1+H13+I13+J13+L13+M13+N13+O13)*R13*S13)</f>
        <v>0</v>
      </c>
      <c r="E16" s="8">
        <f>INT((C16*(1-P13))+(D16*P13))</f>
        <v>0</v>
      </c>
      <c r="G16" s="8">
        <f>INT(((D13*(1+F13))*2-T13)/1.5*(Q13+0.015)*(1+H13+I13+K13+L13+M13+N13)*R13*S13)</f>
        <v>0</v>
      </c>
      <c r="H16" s="8">
        <f>INT(((D13*(1+F13))*2-0)/1.5*(Q13+0.015)*(1+H13+I13+K13+L13+M13+N13+O13)*R13*S13)</f>
        <v>0</v>
      </c>
      <c r="I16" s="8">
        <f>INT((G16*(1-P13))+(H16*P13))</f>
        <v>0</v>
      </c>
    </row>
    <row r="17" spans="2:20" ht="18.75"/>
    <row r="18" spans="2:20" ht="18.75">
      <c r="B18" s="10"/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1" t="s">
        <v>16</v>
      </c>
      <c r="S18" s="9" t="s">
        <v>17</v>
      </c>
      <c r="T18" s="1" t="s">
        <v>18</v>
      </c>
    </row>
    <row r="19" spans="2:20" ht="18.75">
      <c r="B19" s="2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1.5</v>
      </c>
      <c r="S19" s="3">
        <v>0</v>
      </c>
      <c r="T19" s="7">
        <v>0</v>
      </c>
    </row>
    <row r="20" spans="2:20" ht="18.75">
      <c r="F20" s="4"/>
    </row>
    <row r="21" spans="2:20" ht="18.75">
      <c r="C21" s="5" t="s">
        <v>20</v>
      </c>
      <c r="D21" s="5" t="s">
        <v>21</v>
      </c>
      <c r="E21" s="5" t="s">
        <v>22</v>
      </c>
      <c r="F21" s="4"/>
      <c r="G21" s="5" t="s">
        <v>23</v>
      </c>
      <c r="H21" s="5" t="s">
        <v>24</v>
      </c>
      <c r="I21" s="5" t="s">
        <v>22</v>
      </c>
    </row>
    <row r="22" spans="2:20" ht="18.75">
      <c r="C22" s="8">
        <f>INT((((((C19*(1+E19))+((D19*(1+F19))*G19))*2-T19)/1.5*(Q19+0.015)))*(1+H19+I19+J19+L19+M19+N19)*R19*S19)</f>
        <v>0</v>
      </c>
      <c r="D22" s="8">
        <f>INT((((((C19*(1+E19))+((D19*(1+F19))*G19))*2-0)/1.5*(Q19+0.015)))*(1+H19+I19+J19+L19+M19+N19+O19)*R19*S19)</f>
        <v>0</v>
      </c>
      <c r="E22" s="8">
        <f>INT((C22*(1-P19))+(D22*P19))</f>
        <v>0</v>
      </c>
      <c r="G22" s="8">
        <f>INT(((D19*(1+F19))*2-T19)/1.5*(Q19+0.015)*(1+H19+I19+K19+L19+M19+N19)*R19*S19)</f>
        <v>0</v>
      </c>
      <c r="H22" s="8">
        <f>INT(((D19*(1+F19))*2-0)/1.5*(Q19+0.015)*(1+H19+I19+K19+L19+M19+N19+O19)*R19*S19)</f>
        <v>0</v>
      </c>
      <c r="I22" s="8">
        <f>INT((G22*(1-P19))+(H22*P19))</f>
        <v>0</v>
      </c>
    </row>
    <row r="23" spans="2:20" ht="18.75"/>
    <row r="24" spans="2:20" ht="18.75"/>
    <row r="25" spans="2:20" ht="18.75"/>
    <row r="26" spans="2:20" ht="18.75" customHeight="1">
      <c r="B26" s="17" t="s">
        <v>27</v>
      </c>
      <c r="C26" s="17"/>
      <c r="D26" s="17"/>
      <c r="E26" s="17"/>
      <c r="F26" s="17"/>
      <c r="G26" s="17"/>
      <c r="H26" s="16"/>
    </row>
    <row r="27" spans="2:20" ht="18.75">
      <c r="B27" s="11"/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" t="s">
        <v>28</v>
      </c>
      <c r="J27" s="1" t="s">
        <v>8</v>
      </c>
      <c r="K27" s="1" t="s">
        <v>9</v>
      </c>
      <c r="L27" s="1" t="s">
        <v>10</v>
      </c>
      <c r="M27" s="1" t="s">
        <v>11</v>
      </c>
      <c r="N27" s="1" t="s">
        <v>12</v>
      </c>
      <c r="O27" s="1" t="s">
        <v>13</v>
      </c>
      <c r="P27" s="1" t="s">
        <v>14</v>
      </c>
      <c r="Q27" s="1" t="s">
        <v>15</v>
      </c>
      <c r="R27" s="1" t="s">
        <v>16</v>
      </c>
      <c r="S27" s="9" t="s">
        <v>17</v>
      </c>
      <c r="T27" s="1" t="s">
        <v>18</v>
      </c>
    </row>
    <row r="28" spans="2:20" ht="18.75">
      <c r="B28" s="2" t="s">
        <v>26</v>
      </c>
      <c r="C28" s="3">
        <v>3497</v>
      </c>
      <c r="D28" s="3">
        <v>2491</v>
      </c>
      <c r="E28" s="3">
        <v>0.25</v>
      </c>
      <c r="F28" s="3">
        <v>0.15</v>
      </c>
      <c r="G28" s="3">
        <v>0.55000000000000004</v>
      </c>
      <c r="H28" s="3">
        <v>0.35</v>
      </c>
      <c r="I28" s="3">
        <v>0</v>
      </c>
      <c r="J28" s="3">
        <v>0.2</v>
      </c>
      <c r="K28" s="3">
        <v>0</v>
      </c>
      <c r="L28" s="3">
        <v>0.15</v>
      </c>
      <c r="M28" s="3">
        <v>0.1</v>
      </c>
      <c r="N28" s="3">
        <v>0</v>
      </c>
      <c r="O28" s="3">
        <v>0.15</v>
      </c>
      <c r="P28" s="3">
        <v>0.15</v>
      </c>
      <c r="Q28" s="3">
        <v>8</v>
      </c>
      <c r="R28" s="3">
        <v>1.5</v>
      </c>
      <c r="S28" s="3">
        <v>1.5</v>
      </c>
      <c r="T28" s="7">
        <v>3300</v>
      </c>
    </row>
    <row r="29" spans="2:20" ht="18.75">
      <c r="F29" s="4"/>
    </row>
    <row r="30" spans="2:20" ht="18.75">
      <c r="C30" s="5" t="s">
        <v>20</v>
      </c>
      <c r="D30" s="5" t="s">
        <v>21</v>
      </c>
      <c r="E30" s="5" t="s">
        <v>22</v>
      </c>
      <c r="F30" s="4"/>
      <c r="G30" s="5" t="s">
        <v>23</v>
      </c>
      <c r="H30" s="5" t="s">
        <v>24</v>
      </c>
      <c r="I30" s="5" t="s">
        <v>22</v>
      </c>
    </row>
    <row r="31" spans="2:20" ht="18.75">
      <c r="C31" s="8">
        <f>INT((((((C28*(1+E28))+((D28*(1+F28))*G28))*2-T28)/1.5*(Q28+0.015)))*(1+H28+I28+J28+L28+M28+N28)*R28*S28)</f>
        <v>185970</v>
      </c>
      <c r="D31" s="8">
        <f>INT((((((C28*(1+E28))+((D28*(1+F28))*G28))*2-0)/1.5*(Q28+0.015)))*(1+H28+I28+J28+L28+M28+N28+O28)*R28*S28)</f>
        <v>278832</v>
      </c>
      <c r="E31" s="8">
        <f>INT((C31*(1-P28))+(D31*P28))</f>
        <v>199899</v>
      </c>
      <c r="G31" s="8">
        <f>INT(((D28*(1+F28))*2-T28)/1.5*(Q28+0.015)*(1+H28+I28+K28+L28+M28+N28)*R28*S28)</f>
        <v>46730</v>
      </c>
      <c r="H31" s="8">
        <f>INT(((D28*(1+F28))*2-0)/1.5*(Q28+0.015)*(1+H28+I28+K28+L28+M28+N28+O28)*R28*S28)</f>
        <v>120540</v>
      </c>
      <c r="I31" s="8">
        <f>INT((G31*(1-P28))+(H31*P28))</f>
        <v>57801</v>
      </c>
    </row>
    <row r="32" spans="2:20" ht="18.75"/>
    <row r="33" ht="18.75"/>
    <row r="34" ht="18.75"/>
    <row r="35" ht="18.75"/>
    <row r="36" ht="18.75"/>
    <row r="37" ht="18.75"/>
    <row r="38" ht="18.75"/>
    <row r="40" ht="18.75"/>
    <row r="41" ht="18.75"/>
  </sheetData>
  <mergeCells count="2">
    <mergeCell ref="A1:T4"/>
    <mergeCell ref="B26:G2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横山 彼朗士</cp:lastModifiedBy>
  <cp:revision/>
  <dcterms:created xsi:type="dcterms:W3CDTF">2018-07-14T06:46:27Z</dcterms:created>
  <dcterms:modified xsi:type="dcterms:W3CDTF">2020-04-11T16:24:00Z</dcterms:modified>
  <cp:category/>
  <cp:contentStatus/>
</cp:coreProperties>
</file>