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codeName="ThisWorkbook" defaultThemeVersion="124226"/>
  <bookViews>
    <workbookView xWindow="360" yWindow="120" windowWidth="12915" windowHeight="11880"/>
  </bookViews>
  <sheets>
    <sheet name="カイv1.1(season2)" sheetId="10" r:id="rId1"/>
  </sheets>
  <definedNames>
    <definedName name="RNG補正値" localSheetId="0">'カイv1.1(season2)'!$Q$5:$S$23</definedName>
  </definedNames>
  <calcPr calcId="125725"/>
</workbook>
</file>

<file path=xl/calcChain.xml><?xml version="1.0" encoding="utf-8"?>
<calcChain xmlns="http://schemas.openxmlformats.org/spreadsheetml/2006/main">
  <c r="G29" i="10"/>
  <c r="E29"/>
  <c r="G34"/>
  <c r="E34"/>
  <c r="G33"/>
  <c r="E33"/>
  <c r="G32"/>
  <c r="E32"/>
  <c r="G31"/>
  <c r="E31"/>
  <c r="G30"/>
  <c r="E30"/>
  <c r="G51"/>
  <c r="E51"/>
  <c r="G50"/>
  <c r="E50"/>
  <c r="G49"/>
  <c r="E49"/>
  <c r="G48"/>
  <c r="E48"/>
  <c r="G47"/>
  <c r="E47"/>
  <c r="G46"/>
  <c r="E46"/>
  <c r="G45"/>
  <c r="E45"/>
  <c r="G44"/>
  <c r="E44"/>
  <c r="G43"/>
  <c r="E43"/>
  <c r="G42"/>
  <c r="E42"/>
  <c r="G41"/>
  <c r="E41"/>
  <c r="G40"/>
  <c r="E40"/>
  <c r="G57"/>
  <c r="E57"/>
  <c r="G23"/>
  <c r="E23"/>
  <c r="G22"/>
  <c r="E22"/>
  <c r="G21"/>
  <c r="E21"/>
  <c r="G20"/>
  <c r="E20"/>
  <c r="G19"/>
  <c r="E19"/>
  <c r="G18"/>
  <c r="E18"/>
  <c r="G17"/>
  <c r="E17"/>
  <c r="G16"/>
  <c r="E16"/>
  <c r="G15"/>
  <c r="E15"/>
  <c r="G9"/>
  <c r="E9"/>
  <c r="G8"/>
  <c r="E8"/>
  <c r="G7"/>
  <c r="E7"/>
  <c r="G6"/>
  <c r="E6"/>
  <c r="G5"/>
  <c r="E5"/>
</calcChain>
</file>

<file path=xl/sharedStrings.xml><?xml version="1.0" encoding="utf-8"?>
<sst xmlns="http://schemas.openxmlformats.org/spreadsheetml/2006/main" count="316" uniqueCount="87">
  <si>
    <t>対象スキル</t>
    <rPh sb="0" eb="2">
      <t>タイショウ</t>
    </rPh>
    <phoneticPr fontId="1"/>
  </si>
  <si>
    <t>クリティカル</t>
    <phoneticPr fontId="1"/>
  </si>
  <si>
    <t>ヒット
数</t>
    <rPh sb="4" eb="5">
      <t>スウ</t>
    </rPh>
    <phoneticPr fontId="1"/>
  </si>
  <si>
    <t>追加
ダメージ</t>
    <rPh sb="0" eb="2">
      <t>ツイカ</t>
    </rPh>
    <phoneticPr fontId="1"/>
  </si>
  <si>
    <t>SP
上昇値</t>
    <rPh sb="3" eb="6">
      <t>ジョウショウチ</t>
    </rPh>
    <phoneticPr fontId="1"/>
  </si>
  <si>
    <t>キック</t>
    <phoneticPr fontId="1"/>
  </si>
  <si>
    <t>基本</t>
    <rPh sb="0" eb="2">
      <t>キホン</t>
    </rPh>
    <phoneticPr fontId="1"/>
  </si>
  <si>
    <t>倍率</t>
    <rPh sb="0" eb="2">
      <t>バイリツ</t>
    </rPh>
    <phoneticPr fontId="1"/>
  </si>
  <si>
    <t>最大</t>
    <rPh sb="0" eb="2">
      <t>サイダイ</t>
    </rPh>
    <phoneticPr fontId="1"/>
  </si>
  <si>
    <t>ダウン値</t>
    <rPh sb="3" eb="4">
      <t>チ</t>
    </rPh>
    <phoneticPr fontId="1"/>
  </si>
  <si>
    <t>備考</t>
    <rPh sb="0" eb="2">
      <t>ビコウ</t>
    </rPh>
    <phoneticPr fontId="1"/>
  </si>
  <si>
    <t>L</t>
    <phoneticPr fontId="1"/>
  </si>
  <si>
    <t>R</t>
    <phoneticPr fontId="1"/>
  </si>
  <si>
    <t>×</t>
    <phoneticPr fontId="1"/>
  </si>
  <si>
    <t>○</t>
    <phoneticPr fontId="1"/>
  </si>
  <si>
    <t>通常</t>
    <rPh sb="0" eb="2">
      <t>ツウジョウ</t>
    </rPh>
    <phoneticPr fontId="1"/>
  </si>
  <si>
    <t>スマッシュ</t>
    <phoneticPr fontId="1"/>
  </si>
  <si>
    <t>ダメージ
タイプ</t>
    <phoneticPr fontId="1"/>
  </si>
  <si>
    <t>補正値データ</t>
    <rPh sb="0" eb="2">
      <t>ホセイ</t>
    </rPh>
    <rPh sb="2" eb="3">
      <t>チ</t>
    </rPh>
    <phoneticPr fontId="1"/>
  </si>
  <si>
    <t>倍率
補正(%)</t>
    <rPh sb="0" eb="2">
      <t>バイリツ</t>
    </rPh>
    <rPh sb="3" eb="5">
      <t>ホセイ</t>
    </rPh>
    <phoneticPr fontId="1"/>
  </si>
  <si>
    <t>ダウン値
補正(%)</t>
    <rPh sb="3" eb="4">
      <t>チ</t>
    </rPh>
    <rPh sb="5" eb="7">
      <t>ホセイ</t>
    </rPh>
    <phoneticPr fontId="1"/>
  </si>
  <si>
    <t>その他の情報</t>
    <rPh sb="2" eb="3">
      <t>タ</t>
    </rPh>
    <rPh sb="4" eb="6">
      <t>ジョウホウ</t>
    </rPh>
    <phoneticPr fontId="1"/>
  </si>
  <si>
    <t>RR</t>
    <phoneticPr fontId="1"/>
  </si>
  <si>
    <t>ダウン中のボスにE</t>
    <rPh sb="3" eb="4">
      <t>チュウ</t>
    </rPh>
    <phoneticPr fontId="1"/>
  </si>
  <si>
    <t>R長押し</t>
    <rPh sb="1" eb="3">
      <t>ナガオ</t>
    </rPh>
    <phoneticPr fontId="1"/>
  </si>
  <si>
    <t>ジャンプスマッシュ</t>
    <phoneticPr fontId="1"/>
  </si>
  <si>
    <t>出典 →</t>
    <rPh sb="0" eb="2">
      <t>シュッテン</t>
    </rPh>
    <phoneticPr fontId="1"/>
  </si>
  <si>
    <t>ジャンプR</t>
    <phoneticPr fontId="1"/>
  </si>
  <si>
    <t>ショートボウ攻撃</t>
    <rPh sb="6" eb="8">
      <t>コウゲキ</t>
    </rPh>
    <phoneticPr fontId="1"/>
  </si>
  <si>
    <t>マルチショット</t>
    <phoneticPr fontId="1"/>
  </si>
  <si>
    <t>マルチショット1チャージ</t>
    <phoneticPr fontId="1"/>
  </si>
  <si>
    <t>マルチショット2チャージ</t>
    <phoneticPr fontId="1"/>
  </si>
  <si>
    <t>ベンディングショット</t>
    <phoneticPr fontId="1"/>
  </si>
  <si>
    <t>スピンキック</t>
    <phoneticPr fontId="1"/>
  </si>
  <si>
    <t>スラストキック</t>
    <phoneticPr fontId="1"/>
  </si>
  <si>
    <t>ロングボウ攻撃(即射)</t>
    <rPh sb="5" eb="7">
      <t>コウゲキ</t>
    </rPh>
    <rPh sb="8" eb="9">
      <t>ソク</t>
    </rPh>
    <rPh sb="9" eb="10">
      <t>イ</t>
    </rPh>
    <phoneticPr fontId="1"/>
  </si>
  <si>
    <t>ロングボウ攻撃(適時)</t>
    <rPh sb="5" eb="7">
      <t>コウゲキ</t>
    </rPh>
    <rPh sb="8" eb="10">
      <t>テキジ</t>
    </rPh>
    <phoneticPr fontId="1"/>
  </si>
  <si>
    <t>ロングボウ攻撃(遅延)</t>
    <rPh sb="5" eb="7">
      <t>コウゲキ</t>
    </rPh>
    <rPh sb="8" eb="10">
      <t>チエン</t>
    </rPh>
    <phoneticPr fontId="1"/>
  </si>
  <si>
    <t>マグナムショット</t>
    <phoneticPr fontId="1"/>
  </si>
  <si>
    <t>マグナムショット1チャージ</t>
    <phoneticPr fontId="1"/>
  </si>
  <si>
    <t>マグナムショット2チャージ</t>
    <phoneticPr fontId="1"/>
  </si>
  <si>
    <t>マグナムショット3チャージ</t>
    <phoneticPr fontId="1"/>
  </si>
  <si>
    <t>マグナムショット4チャージ</t>
    <phoneticPr fontId="1"/>
  </si>
  <si>
    <t>マグナムショット5チャージ</t>
    <phoneticPr fontId="1"/>
  </si>
  <si>
    <t>マグナムショット6チャージ</t>
    <phoneticPr fontId="1"/>
  </si>
  <si>
    <t>マルチスナイピング</t>
    <phoneticPr fontId="1"/>
  </si>
  <si>
    <t>アローストーム</t>
    <phoneticPr fontId="1"/>
  </si>
  <si>
    <t>マウンティング</t>
    <phoneticPr fontId="1"/>
  </si>
  <si>
    <t>デュアルリンク</t>
    <phoneticPr fontId="1"/>
  </si>
  <si>
    <t>カイ　ショートボウ</t>
    <phoneticPr fontId="1"/>
  </si>
  <si>
    <t>カイ　ロングボウ</t>
    <phoneticPr fontId="1"/>
  </si>
  <si>
    <t>カイ　共通</t>
    <rPh sb="3" eb="5">
      <t>キョウツウ</t>
    </rPh>
    <phoneticPr fontId="1"/>
  </si>
  <si>
    <t>L長押し</t>
    <rPh sb="1" eb="3">
      <t>ナガオ</t>
    </rPh>
    <phoneticPr fontId="1"/>
  </si>
  <si>
    <t>スロット1</t>
    <phoneticPr fontId="1"/>
  </si>
  <si>
    <t>スロット5</t>
    <phoneticPr fontId="1"/>
  </si>
  <si>
    <t>スロット2</t>
    <phoneticPr fontId="1"/>
  </si>
  <si>
    <t>スロット4</t>
    <phoneticPr fontId="1"/>
  </si>
  <si>
    <t>Ver.1.1</t>
    <phoneticPr fontId="1"/>
  </si>
  <si>
    <t>http://www.inven.co.kr/board/powerbbs.php?come_idx=2074&amp;l=32115</t>
    <phoneticPr fontId="1"/>
  </si>
  <si>
    <t>ボス攻撃時は半分</t>
    <rPh sb="2" eb="4">
      <t>コウゲキ</t>
    </rPh>
    <rPh sb="4" eb="5">
      <t>ジ</t>
    </rPh>
    <rPh sb="6" eb="8">
      <t>ハンブン</t>
    </rPh>
    <phoneticPr fontId="1"/>
  </si>
  <si>
    <t>×</t>
    <phoneticPr fontId="1"/>
  </si>
  <si>
    <t>ヘッド
ショット</t>
    <phoneticPr fontId="1"/>
  </si>
  <si>
    <t>カイ　クロスガン</t>
    <phoneticPr fontId="1"/>
  </si>
  <si>
    <t>クロスガン攻撃</t>
    <rPh sb="5" eb="7">
      <t>コウゲキ</t>
    </rPh>
    <phoneticPr fontId="1"/>
  </si>
  <si>
    <t>インサイト</t>
    <phoneticPr fontId="1"/>
  </si>
  <si>
    <t>ピアシング</t>
    <phoneticPr fontId="1"/>
  </si>
  <si>
    <t>ガスティングボルト</t>
    <phoneticPr fontId="1"/>
  </si>
  <si>
    <t>ガスティングボルト(レイド)</t>
    <phoneticPr fontId="1"/>
  </si>
  <si>
    <t>調査中</t>
    <rPh sb="0" eb="3">
      <t>チョウサチュウ</t>
    </rPh>
    <phoneticPr fontId="1"/>
  </si>
  <si>
    <t>ブレット6</t>
    <phoneticPr fontId="1"/>
  </si>
  <si>
    <t>ブレット6(爆発)</t>
    <rPh sb="6" eb="8">
      <t>バクハツ</t>
    </rPh>
    <phoneticPr fontId="1"/>
  </si>
  <si>
    <t>ブレット6(初弾発射時)</t>
    <rPh sb="6" eb="7">
      <t>ショ</t>
    </rPh>
    <rPh sb="7" eb="8">
      <t>タマ</t>
    </rPh>
    <rPh sb="8" eb="10">
      <t>ハッシャ</t>
    </rPh>
    <rPh sb="10" eb="11">
      <t>ジ</t>
    </rPh>
    <phoneticPr fontId="1"/>
  </si>
  <si>
    <t>スピンスマッシュ</t>
    <phoneticPr fontId="1"/>
  </si>
  <si>
    <t>ハンドボム</t>
    <phoneticPr fontId="1"/>
  </si>
  <si>
    <t>アトミック(ニュークリア)</t>
    <phoneticPr fontId="1"/>
  </si>
  <si>
    <t>アトミック</t>
    <phoneticPr fontId="1"/>
  </si>
  <si>
    <t>ホローショット</t>
    <phoneticPr fontId="1"/>
  </si>
  <si>
    <t>ヒット数が全て1なのは、1ヒット当たりのダメージという意味。</t>
    <rPh sb="3" eb="4">
      <t>スウ</t>
    </rPh>
    <rPh sb="5" eb="6">
      <t>スベ</t>
    </rPh>
    <rPh sb="16" eb="17">
      <t>ア</t>
    </rPh>
    <rPh sb="27" eb="29">
      <t>イミ</t>
    </rPh>
    <phoneticPr fontId="1"/>
  </si>
  <si>
    <t>レイドボスと一般ボスでダメージが違う。</t>
    <rPh sb="6" eb="8">
      <t>イッパン</t>
    </rPh>
    <rPh sb="16" eb="17">
      <t>チガ</t>
    </rPh>
    <phoneticPr fontId="1"/>
  </si>
  <si>
    <t>ヘッドショットとフリンチ</t>
    <phoneticPr fontId="1"/>
  </si>
  <si>
    <t>ヘッドショットダメージ　1.2倍</t>
    <rPh sb="15" eb="16">
      <t>バイ</t>
    </rPh>
    <phoneticPr fontId="1"/>
  </si>
  <si>
    <t>ヘッドショットダウンダメージ　2倍</t>
    <rPh sb="16" eb="17">
      <t>バイ</t>
    </rPh>
    <phoneticPr fontId="1"/>
  </si>
  <si>
    <t>フリンチダメージ　2倍</t>
    <rPh sb="10" eb="11">
      <t>バイ</t>
    </rPh>
    <phoneticPr fontId="1"/>
  </si>
  <si>
    <t>フリンチダウンダメージ　3倍</t>
    <rPh sb="13" eb="14">
      <t>バイ</t>
    </rPh>
    <phoneticPr fontId="1"/>
  </si>
  <si>
    <t>ヘッドショットとフリンチが同時に発生した場合は、両方の倍率が同時に適用される。</t>
    <rPh sb="13" eb="15">
      <t>ドウジ</t>
    </rPh>
    <rPh sb="16" eb="18">
      <t>ハッセイ</t>
    </rPh>
    <rPh sb="20" eb="22">
      <t>バアイ</t>
    </rPh>
    <rPh sb="24" eb="26">
      <t>リョウホウ</t>
    </rPh>
    <rPh sb="27" eb="29">
      <t>バイリツ</t>
    </rPh>
    <rPh sb="30" eb="32">
      <t>ドウジ</t>
    </rPh>
    <rPh sb="33" eb="35">
      <t>テキヨウ</t>
    </rPh>
    <phoneticPr fontId="1"/>
  </si>
  <si>
    <t>スキルのランクによる補正も適用される。</t>
    <rPh sb="10" eb="12">
      <t>ホセイ</t>
    </rPh>
    <rPh sb="13" eb="15">
      <t>テキヨウ</t>
    </rPh>
    <phoneticPr fontId="1"/>
  </si>
  <si>
    <t>カイ　ボウ共通</t>
    <rPh sb="5" eb="7">
      <t>キョウツウ</t>
    </rPh>
    <phoneticPr fontId="1"/>
  </si>
</sst>
</file>

<file path=xl/styles.xml><?xml version="1.0" encoding="utf-8"?>
<styleSheet xmlns="http://schemas.openxmlformats.org/spreadsheetml/2006/main">
  <numFmts count="3">
    <numFmt numFmtId="176" formatCode="0.000_ "/>
    <numFmt numFmtId="177" formatCode="0_ "/>
    <numFmt numFmtId="178" formatCode="0.00000_ "/>
  </numFmts>
  <fonts count="3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1"/>
      <color theme="10"/>
      <name val="ＭＳ Ｐゴシック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theme="8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top"/>
      <protection locked="0"/>
    </xf>
  </cellStyleXfs>
  <cellXfs count="58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2" borderId="1" xfId="0" applyFill="1" applyBorder="1">
      <alignment vertical="center"/>
    </xf>
    <xf numFmtId="0" fontId="0" fillId="6" borderId="1" xfId="0" applyFill="1" applyBorder="1">
      <alignment vertical="center"/>
    </xf>
    <xf numFmtId="0" fontId="0" fillId="7" borderId="1" xfId="0" applyFill="1" applyBorder="1">
      <alignment vertical="center"/>
    </xf>
    <xf numFmtId="176" fontId="0" fillId="0" borderId="1" xfId="0" applyNumberFormat="1" applyBorder="1">
      <alignment vertical="center"/>
    </xf>
    <xf numFmtId="177" fontId="0" fillId="0" borderId="1" xfId="0" applyNumberFormat="1" applyBorder="1">
      <alignment vertical="center"/>
    </xf>
    <xf numFmtId="0" fontId="0" fillId="0" borderId="1" xfId="0" applyBorder="1" applyAlignment="1">
      <alignment horizontal="center" vertical="center"/>
    </xf>
    <xf numFmtId="49" fontId="0" fillId="0" borderId="0" xfId="0" applyNumberFormat="1">
      <alignment vertical="center"/>
    </xf>
    <xf numFmtId="0" fontId="0" fillId="9" borderId="1" xfId="0" applyFill="1" applyBorder="1">
      <alignment vertical="center"/>
    </xf>
    <xf numFmtId="178" fontId="0" fillId="7" borderId="1" xfId="0" applyNumberFormat="1" applyFill="1" applyBorder="1">
      <alignment vertical="center"/>
    </xf>
    <xf numFmtId="177" fontId="0" fillId="7" borderId="1" xfId="0" applyNumberFormat="1" applyFill="1" applyBorder="1">
      <alignment vertical="center"/>
    </xf>
    <xf numFmtId="178" fontId="0" fillId="6" borderId="1" xfId="0" applyNumberFormat="1" applyFill="1" applyBorder="1">
      <alignment vertical="center"/>
    </xf>
    <xf numFmtId="177" fontId="0" fillId="6" borderId="1" xfId="0" applyNumberFormat="1" applyFill="1" applyBorder="1">
      <alignment vertical="center"/>
    </xf>
    <xf numFmtId="178" fontId="0" fillId="2" borderId="1" xfId="0" applyNumberFormat="1" applyFill="1" applyBorder="1">
      <alignment vertical="center"/>
    </xf>
    <xf numFmtId="177" fontId="0" fillId="2" borderId="1" xfId="0" applyNumberFormat="1" applyFill="1" applyBorder="1">
      <alignment vertical="center"/>
    </xf>
    <xf numFmtId="0" fontId="0" fillId="2" borderId="1" xfId="0" applyFill="1" applyBorder="1" applyAlignment="1">
      <alignment vertical="center"/>
    </xf>
    <xf numFmtId="0" fontId="2" fillId="0" borderId="0" xfId="1" applyAlignment="1" applyProtection="1">
      <alignment vertical="center"/>
    </xf>
    <xf numFmtId="0" fontId="0" fillId="3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0" fillId="0" borderId="0" xfId="0" applyFill="1">
      <alignment vertical="center"/>
    </xf>
    <xf numFmtId="0" fontId="0" fillId="3" borderId="1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 wrapText="1"/>
    </xf>
    <xf numFmtId="0" fontId="0" fillId="5" borderId="6" xfId="0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5" borderId="8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5" borderId="1" xfId="0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 wrapText="1"/>
    </xf>
    <xf numFmtId="0" fontId="0" fillId="5" borderId="3" xfId="0" applyFill="1" applyBorder="1" applyAlignment="1">
      <alignment horizontal="center" vertical="center" wrapText="1"/>
    </xf>
    <xf numFmtId="0" fontId="0" fillId="5" borderId="4" xfId="0" applyFill="1" applyBorder="1" applyAlignment="1">
      <alignment horizontal="center" vertical="center" wrapText="1"/>
    </xf>
    <xf numFmtId="0" fontId="0" fillId="5" borderId="5" xfId="0" applyFill="1" applyBorder="1" applyAlignment="1">
      <alignment horizontal="center" vertical="center" wrapText="1"/>
    </xf>
    <xf numFmtId="0" fontId="0" fillId="5" borderId="4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 wrapText="1"/>
    </xf>
    <xf numFmtId="0" fontId="0" fillId="4" borderId="8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0" fontId="0" fillId="4" borderId="5" xfId="0" applyFill="1" applyBorder="1" applyAlignment="1">
      <alignment horizontal="center" vertical="center" wrapText="1"/>
    </xf>
    <xf numFmtId="0" fontId="0" fillId="8" borderId="1" xfId="0" applyFill="1" applyBorder="1" applyAlignment="1">
      <alignment horizontal="center" vertical="center" wrapText="1"/>
    </xf>
    <xf numFmtId="0" fontId="0" fillId="8" borderId="1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51</xdr:row>
      <xdr:rowOff>19050</xdr:rowOff>
    </xdr:from>
    <xdr:to>
      <xdr:col>8</xdr:col>
      <xdr:colOff>314325</xdr:colOff>
      <xdr:row>53</xdr:row>
      <xdr:rowOff>66675</xdr:rowOff>
    </xdr:to>
    <xdr:sp macro="" textlink="">
      <xdr:nvSpPr>
        <xdr:cNvPr id="2" name="テキスト ボックス 1"/>
        <xdr:cNvSpPr txBox="1"/>
      </xdr:nvSpPr>
      <xdr:spPr>
        <a:xfrm>
          <a:off x="3933825" y="8763000"/>
          <a:ext cx="2800350" cy="39052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 anchorCtr="1"/>
        <a:lstStyle/>
        <a:p>
          <a:r>
            <a:rPr kumimoji="1" lang="ja-JP" altLang="en-US" sz="1100"/>
            <a:t>クロスガンのスキルランク上限は</a:t>
          </a:r>
          <a:r>
            <a:rPr kumimoji="1" lang="en-US" altLang="ja-JP" sz="1100"/>
            <a:t>A</a:t>
          </a:r>
          <a:r>
            <a:rPr kumimoji="1" lang="ja-JP" altLang="en-US" sz="1100"/>
            <a:t>と仮定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inven.co.kr/board/powerbbs.php?come_idx=2074&amp;l=3211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S86"/>
  <sheetViews>
    <sheetView tabSelected="1" workbookViewId="0"/>
  </sheetViews>
  <sheetFormatPr defaultRowHeight="13.5"/>
  <cols>
    <col min="1" max="1" width="6" customWidth="1"/>
    <col min="2" max="2" width="17.125" customWidth="1"/>
    <col min="3" max="3" width="28.5" customWidth="1"/>
    <col min="4" max="4" width="6.5" bestFit="1" customWidth="1"/>
    <col min="5" max="5" width="8.5" bestFit="1" customWidth="1"/>
    <col min="6" max="7" width="5.25" bestFit="1" customWidth="1"/>
    <col min="8" max="8" width="7.125" bestFit="1" customWidth="1"/>
    <col min="9" max="9" width="9.5" bestFit="1" customWidth="1"/>
    <col min="10" max="10" width="24.25" bestFit="1" customWidth="1"/>
    <col min="11" max="11" width="6.875" bestFit="1" customWidth="1"/>
    <col min="12" max="12" width="5.5" bestFit="1" customWidth="1"/>
    <col min="13" max="13" width="8" bestFit="1" customWidth="1"/>
    <col min="14" max="14" width="10.625" bestFit="1" customWidth="1"/>
    <col min="15" max="15" width="16.875" bestFit="1" customWidth="1"/>
    <col min="17" max="17" width="24.25" bestFit="1" customWidth="1"/>
    <col min="18" max="18" width="7.5" bestFit="1" customWidth="1"/>
    <col min="19" max="19" width="8.5" bestFit="1" customWidth="1"/>
  </cols>
  <sheetData>
    <row r="3" spans="2:19" ht="13.5" customHeight="1">
      <c r="B3" s="46" t="s">
        <v>49</v>
      </c>
      <c r="C3" s="37"/>
      <c r="D3" s="48" t="s">
        <v>7</v>
      </c>
      <c r="E3" s="48"/>
      <c r="F3" s="49" t="s">
        <v>9</v>
      </c>
      <c r="G3" s="50"/>
      <c r="H3" s="35" t="s">
        <v>4</v>
      </c>
      <c r="I3" s="35" t="s">
        <v>17</v>
      </c>
      <c r="J3" s="34" t="s">
        <v>0</v>
      </c>
      <c r="K3" s="35" t="s">
        <v>61</v>
      </c>
      <c r="L3" s="35" t="s">
        <v>2</v>
      </c>
      <c r="M3" s="35" t="s">
        <v>3</v>
      </c>
      <c r="N3" s="34" t="s">
        <v>1</v>
      </c>
      <c r="O3" s="34" t="s">
        <v>10</v>
      </c>
      <c r="Q3" s="53" t="s">
        <v>18</v>
      </c>
      <c r="R3" s="52" t="s">
        <v>19</v>
      </c>
      <c r="S3" s="52" t="s">
        <v>20</v>
      </c>
    </row>
    <row r="4" spans="2:19">
      <c r="B4" s="47"/>
      <c r="C4" s="39"/>
      <c r="D4" s="19" t="s">
        <v>6</v>
      </c>
      <c r="E4" s="19" t="s">
        <v>8</v>
      </c>
      <c r="F4" s="19" t="s">
        <v>6</v>
      </c>
      <c r="G4" s="19" t="s">
        <v>8</v>
      </c>
      <c r="H4" s="51"/>
      <c r="I4" s="33"/>
      <c r="J4" s="26"/>
      <c r="K4" s="26"/>
      <c r="L4" s="51"/>
      <c r="M4" s="51"/>
      <c r="N4" s="54"/>
      <c r="O4" s="54"/>
      <c r="Q4" s="53"/>
      <c r="R4" s="53"/>
      <c r="S4" s="53"/>
    </row>
    <row r="5" spans="2:19">
      <c r="B5" s="4" t="s">
        <v>11</v>
      </c>
      <c r="C5" s="4" t="s">
        <v>28</v>
      </c>
      <c r="D5" s="5">
        <v>7.1999999999999995E-2</v>
      </c>
      <c r="E5" s="10">
        <f t="shared" ref="E5:E9" si="0">D5*(100+IF(I5="",0,VLOOKUP(I5,RNG補正値,2,FALSE))+IF(J5="",0,VLOOKUP(J5,RNG補正値,2,FALSE)))/100</f>
        <v>0.10655999999999999</v>
      </c>
      <c r="F5" s="6">
        <v>3</v>
      </c>
      <c r="G5" s="11">
        <f t="shared" ref="G5:G9" si="1">F5*(100+IF(I5="",0,VLOOKUP(I5,RNG補正値,3,FALSE))+IF(J5="",0,VLOOKUP(J5,RNG補正値,3,FALSE)))/100</f>
        <v>3</v>
      </c>
      <c r="H5" s="6">
        <v>20</v>
      </c>
      <c r="I5" s="1" t="s">
        <v>15</v>
      </c>
      <c r="J5" s="1"/>
      <c r="K5" s="7" t="s">
        <v>60</v>
      </c>
      <c r="L5" s="6">
        <v>1</v>
      </c>
      <c r="M5" s="7" t="s">
        <v>14</v>
      </c>
      <c r="N5" s="7" t="s">
        <v>14</v>
      </c>
      <c r="O5" s="1" t="s">
        <v>59</v>
      </c>
      <c r="P5" s="8"/>
      <c r="Q5" s="9" t="s">
        <v>15</v>
      </c>
      <c r="R5" s="1">
        <v>48</v>
      </c>
      <c r="S5" s="1"/>
    </row>
    <row r="6" spans="2:19">
      <c r="B6" s="4" t="s">
        <v>52</v>
      </c>
      <c r="C6" s="4" t="s">
        <v>30</v>
      </c>
      <c r="D6" s="5">
        <v>0.04</v>
      </c>
      <c r="E6" s="10">
        <f t="shared" si="0"/>
        <v>6.6400000000000001E-2</v>
      </c>
      <c r="F6" s="6">
        <v>5</v>
      </c>
      <c r="G6" s="11">
        <f t="shared" si="1"/>
        <v>5</v>
      </c>
      <c r="H6" s="6">
        <v>1</v>
      </c>
      <c r="I6" s="1" t="s">
        <v>15</v>
      </c>
      <c r="J6" s="1" t="s">
        <v>29</v>
      </c>
      <c r="K6" s="7" t="s">
        <v>60</v>
      </c>
      <c r="L6" s="6">
        <v>1</v>
      </c>
      <c r="M6" s="7" t="s">
        <v>14</v>
      </c>
      <c r="N6" s="7" t="s">
        <v>14</v>
      </c>
      <c r="O6" s="1"/>
      <c r="Q6" s="9" t="s">
        <v>16</v>
      </c>
      <c r="R6" s="1">
        <v>30</v>
      </c>
      <c r="S6" s="1">
        <v>9</v>
      </c>
    </row>
    <row r="7" spans="2:19">
      <c r="B7" s="4" t="s">
        <v>52</v>
      </c>
      <c r="C7" s="4" t="s">
        <v>31</v>
      </c>
      <c r="D7" s="5">
        <v>0.04</v>
      </c>
      <c r="E7" s="10">
        <f t="shared" si="0"/>
        <v>6.6400000000000001E-2</v>
      </c>
      <c r="F7" s="6">
        <v>5</v>
      </c>
      <c r="G7" s="11">
        <f t="shared" si="1"/>
        <v>5</v>
      </c>
      <c r="H7" s="6">
        <v>1</v>
      </c>
      <c r="I7" s="1" t="s">
        <v>15</v>
      </c>
      <c r="J7" s="1" t="s">
        <v>29</v>
      </c>
      <c r="K7" s="7" t="s">
        <v>60</v>
      </c>
      <c r="L7" s="6">
        <v>1</v>
      </c>
      <c r="M7" s="7" t="s">
        <v>14</v>
      </c>
      <c r="N7" s="7" t="s">
        <v>14</v>
      </c>
      <c r="O7" s="1"/>
      <c r="Q7" s="9" t="s">
        <v>29</v>
      </c>
      <c r="R7" s="1">
        <v>18</v>
      </c>
      <c r="S7" s="1"/>
    </row>
    <row r="8" spans="2:19">
      <c r="B8" s="4" t="s">
        <v>12</v>
      </c>
      <c r="C8" s="4" t="s">
        <v>34</v>
      </c>
      <c r="D8" s="5">
        <v>0.12</v>
      </c>
      <c r="E8" s="10">
        <f t="shared" ref="E8" si="2">D8*(100+IF(I8="",0,VLOOKUP(I8,RNG補正値,2,FALSE))+IF(J8="",0,VLOOKUP(J8,RNG補正値,2,FALSE)))/100</f>
        <v>0.17759999999999998</v>
      </c>
      <c r="F8" s="6">
        <v>20</v>
      </c>
      <c r="G8" s="11">
        <f t="shared" si="1"/>
        <v>24.4</v>
      </c>
      <c r="H8" s="6">
        <v>0</v>
      </c>
      <c r="I8" s="1" t="s">
        <v>16</v>
      </c>
      <c r="J8" s="1" t="s">
        <v>34</v>
      </c>
      <c r="K8" s="7" t="s">
        <v>14</v>
      </c>
      <c r="L8" s="6">
        <v>1</v>
      </c>
      <c r="M8" s="7" t="s">
        <v>14</v>
      </c>
      <c r="N8" s="7" t="s">
        <v>14</v>
      </c>
      <c r="O8" s="1"/>
      <c r="Q8" s="9" t="s">
        <v>34</v>
      </c>
      <c r="R8" s="1">
        <v>18</v>
      </c>
      <c r="S8" s="1">
        <v>13</v>
      </c>
    </row>
    <row r="9" spans="2:19">
      <c r="B9" s="4" t="s">
        <v>22</v>
      </c>
      <c r="C9" s="4" t="s">
        <v>33</v>
      </c>
      <c r="D9" s="5">
        <v>0.12</v>
      </c>
      <c r="E9" s="10">
        <f t="shared" si="0"/>
        <v>0.17759999999999998</v>
      </c>
      <c r="F9" s="6">
        <v>20</v>
      </c>
      <c r="G9" s="11">
        <f t="shared" si="1"/>
        <v>24.4</v>
      </c>
      <c r="H9" s="6">
        <v>0</v>
      </c>
      <c r="I9" s="1" t="s">
        <v>16</v>
      </c>
      <c r="J9" s="1" t="s">
        <v>33</v>
      </c>
      <c r="K9" s="7" t="s">
        <v>14</v>
      </c>
      <c r="L9" s="6">
        <v>1</v>
      </c>
      <c r="M9" s="7" t="s">
        <v>14</v>
      </c>
      <c r="N9" s="7" t="s">
        <v>14</v>
      </c>
      <c r="O9" s="1"/>
      <c r="Q9" s="9" t="s">
        <v>33</v>
      </c>
      <c r="R9" s="1">
        <v>18</v>
      </c>
      <c r="S9" s="1">
        <v>13</v>
      </c>
    </row>
    <row r="10" spans="2:19">
      <c r="Q10" s="9" t="s">
        <v>38</v>
      </c>
      <c r="R10" s="1">
        <v>18</v>
      </c>
      <c r="S10" s="1">
        <v>13</v>
      </c>
    </row>
    <row r="11" spans="2:19">
      <c r="Q11" s="9" t="s">
        <v>32</v>
      </c>
      <c r="R11" s="1">
        <v>18</v>
      </c>
      <c r="S11" s="1"/>
    </row>
    <row r="12" spans="2:19">
      <c r="Q12" s="9" t="s">
        <v>46</v>
      </c>
      <c r="R12" s="1">
        <v>18</v>
      </c>
      <c r="S12" s="1">
        <v>13</v>
      </c>
    </row>
    <row r="13" spans="2:19" ht="13.5" customHeight="1">
      <c r="B13" s="46" t="s">
        <v>50</v>
      </c>
      <c r="C13" s="37"/>
      <c r="D13" s="48" t="s">
        <v>7</v>
      </c>
      <c r="E13" s="48"/>
      <c r="F13" s="49" t="s">
        <v>9</v>
      </c>
      <c r="G13" s="50"/>
      <c r="H13" s="35" t="s">
        <v>4</v>
      </c>
      <c r="I13" s="35" t="s">
        <v>17</v>
      </c>
      <c r="J13" s="34" t="s">
        <v>0</v>
      </c>
      <c r="K13" s="35" t="s">
        <v>61</v>
      </c>
      <c r="L13" s="35" t="s">
        <v>2</v>
      </c>
      <c r="M13" s="35" t="s">
        <v>3</v>
      </c>
      <c r="N13" s="34" t="s">
        <v>1</v>
      </c>
      <c r="O13" s="34" t="s">
        <v>10</v>
      </c>
      <c r="Q13" s="9" t="s">
        <v>48</v>
      </c>
      <c r="R13" s="1">
        <v>18</v>
      </c>
      <c r="S13" s="1"/>
    </row>
    <row r="14" spans="2:19">
      <c r="B14" s="47"/>
      <c r="C14" s="39"/>
      <c r="D14" s="20" t="s">
        <v>6</v>
      </c>
      <c r="E14" s="20" t="s">
        <v>8</v>
      </c>
      <c r="F14" s="20" t="s">
        <v>6</v>
      </c>
      <c r="G14" s="20" t="s">
        <v>8</v>
      </c>
      <c r="H14" s="51"/>
      <c r="I14" s="33"/>
      <c r="J14" s="26"/>
      <c r="K14" s="26"/>
      <c r="L14" s="51"/>
      <c r="M14" s="51"/>
      <c r="N14" s="54"/>
      <c r="O14" s="54"/>
      <c r="Q14" s="9" t="s">
        <v>45</v>
      </c>
      <c r="R14" s="1">
        <v>18</v>
      </c>
      <c r="S14" s="1">
        <v>13</v>
      </c>
    </row>
    <row r="15" spans="2:19">
      <c r="B15" s="4" t="s">
        <v>11</v>
      </c>
      <c r="C15" s="4" t="s">
        <v>35</v>
      </c>
      <c r="D15" s="5">
        <v>6.4000000000000001E-2</v>
      </c>
      <c r="E15" s="10">
        <f t="shared" ref="E15:E23" si="3">D15*(100+IF(I15="",0,VLOOKUP(I15,RNG補正値,2,FALSE))+IF(J15="",0,VLOOKUP(J15,RNG補正値,2,FALSE)))/100</f>
        <v>9.4719999999999999E-2</v>
      </c>
      <c r="F15" s="6">
        <v>10</v>
      </c>
      <c r="G15" s="11">
        <f t="shared" ref="G15:G23" si="4">F15*(100+IF(I15="",0,VLOOKUP(I15,RNG補正値,3,FALSE))+IF(J15="",0,VLOOKUP(J15,RNG補正値,3,FALSE)))/100</f>
        <v>10</v>
      </c>
      <c r="H15" s="6">
        <v>30</v>
      </c>
      <c r="I15" s="1" t="s">
        <v>15</v>
      </c>
      <c r="J15" s="1"/>
      <c r="K15" s="7" t="s">
        <v>14</v>
      </c>
      <c r="L15" s="6">
        <v>1</v>
      </c>
      <c r="M15" s="7" t="s">
        <v>14</v>
      </c>
      <c r="N15" s="7" t="s">
        <v>14</v>
      </c>
      <c r="O15" s="1"/>
      <c r="Q15" s="9" t="s">
        <v>47</v>
      </c>
      <c r="R15" s="1">
        <v>22</v>
      </c>
      <c r="S15" s="1"/>
    </row>
    <row r="16" spans="2:19">
      <c r="B16" s="4" t="s">
        <v>52</v>
      </c>
      <c r="C16" s="4" t="s">
        <v>36</v>
      </c>
      <c r="D16" s="5">
        <v>0.1</v>
      </c>
      <c r="E16" s="10">
        <f t="shared" si="3"/>
        <v>0.14800000000000002</v>
      </c>
      <c r="F16" s="6">
        <v>20</v>
      </c>
      <c r="G16" s="11">
        <f t="shared" si="4"/>
        <v>20</v>
      </c>
      <c r="H16" s="6">
        <v>40</v>
      </c>
      <c r="I16" s="1" t="s">
        <v>15</v>
      </c>
      <c r="J16" s="1"/>
      <c r="K16" s="7" t="s">
        <v>14</v>
      </c>
      <c r="L16" s="6">
        <v>1</v>
      </c>
      <c r="M16" s="7" t="s">
        <v>14</v>
      </c>
      <c r="N16" s="7" t="s">
        <v>14</v>
      </c>
      <c r="O16" s="1"/>
      <c r="Q16" s="9" t="s">
        <v>64</v>
      </c>
      <c r="R16" s="1">
        <v>118</v>
      </c>
      <c r="S16" s="1"/>
    </row>
    <row r="17" spans="2:19">
      <c r="B17" s="4" t="s">
        <v>52</v>
      </c>
      <c r="C17" s="4" t="s">
        <v>37</v>
      </c>
      <c r="D17" s="5">
        <v>7.1999999999999995E-2</v>
      </c>
      <c r="E17" s="10">
        <f t="shared" si="3"/>
        <v>0.10655999999999999</v>
      </c>
      <c r="F17" s="6">
        <v>15</v>
      </c>
      <c r="G17" s="11">
        <f t="shared" si="4"/>
        <v>15</v>
      </c>
      <c r="H17" s="6">
        <v>60</v>
      </c>
      <c r="I17" s="1" t="s">
        <v>15</v>
      </c>
      <c r="J17" s="1"/>
      <c r="K17" s="7" t="s">
        <v>14</v>
      </c>
      <c r="L17" s="6">
        <v>1</v>
      </c>
      <c r="M17" s="7" t="s">
        <v>14</v>
      </c>
      <c r="N17" s="7" t="s">
        <v>14</v>
      </c>
      <c r="O17" s="1"/>
      <c r="Q17" s="9" t="s">
        <v>76</v>
      </c>
      <c r="R17" s="1">
        <v>24</v>
      </c>
      <c r="S17" s="1">
        <v>11</v>
      </c>
    </row>
    <row r="18" spans="2:19">
      <c r="B18" s="4" t="s">
        <v>12</v>
      </c>
      <c r="C18" s="4" t="s">
        <v>39</v>
      </c>
      <c r="D18" s="5">
        <v>0.1</v>
      </c>
      <c r="E18" s="10">
        <f t="shared" si="3"/>
        <v>0.14800000000000002</v>
      </c>
      <c r="F18" s="6">
        <v>30</v>
      </c>
      <c r="G18" s="11">
        <f t="shared" si="4"/>
        <v>36.6</v>
      </c>
      <c r="H18" s="6">
        <v>5</v>
      </c>
      <c r="I18" s="1" t="s">
        <v>16</v>
      </c>
      <c r="J18" s="1" t="s">
        <v>38</v>
      </c>
      <c r="K18" s="7" t="s">
        <v>14</v>
      </c>
      <c r="L18" s="6">
        <v>1</v>
      </c>
      <c r="M18" s="7" t="s">
        <v>14</v>
      </c>
      <c r="N18" s="7" t="s">
        <v>14</v>
      </c>
      <c r="O18" s="1"/>
      <c r="Q18" s="9" t="s">
        <v>65</v>
      </c>
      <c r="R18" s="1">
        <v>30</v>
      </c>
      <c r="S18" s="1">
        <v>11</v>
      </c>
    </row>
    <row r="19" spans="2:19">
      <c r="B19" s="4" t="s">
        <v>24</v>
      </c>
      <c r="C19" s="4" t="s">
        <v>40</v>
      </c>
      <c r="D19" s="5">
        <v>0.1</v>
      </c>
      <c r="E19" s="10">
        <f t="shared" si="3"/>
        <v>0.14800000000000002</v>
      </c>
      <c r="F19" s="6">
        <v>30</v>
      </c>
      <c r="G19" s="11">
        <f t="shared" si="4"/>
        <v>36.6</v>
      </c>
      <c r="H19" s="6">
        <v>5</v>
      </c>
      <c r="I19" s="1" t="s">
        <v>16</v>
      </c>
      <c r="J19" s="1" t="s">
        <v>38</v>
      </c>
      <c r="K19" s="7" t="s">
        <v>14</v>
      </c>
      <c r="L19" s="6">
        <v>1</v>
      </c>
      <c r="M19" s="7" t="s">
        <v>14</v>
      </c>
      <c r="N19" s="7" t="s">
        <v>14</v>
      </c>
      <c r="O19" s="1"/>
      <c r="Q19" s="9" t="s">
        <v>66</v>
      </c>
      <c r="R19" s="1">
        <v>25</v>
      </c>
      <c r="S19" s="1">
        <v>25</v>
      </c>
    </row>
    <row r="20" spans="2:19">
      <c r="B20" s="4" t="s">
        <v>24</v>
      </c>
      <c r="C20" s="4" t="s">
        <v>41</v>
      </c>
      <c r="D20" s="5">
        <v>0.12</v>
      </c>
      <c r="E20" s="10">
        <f t="shared" si="3"/>
        <v>0.17759999999999998</v>
      </c>
      <c r="F20" s="6">
        <v>30</v>
      </c>
      <c r="G20" s="11">
        <f t="shared" si="4"/>
        <v>36.6</v>
      </c>
      <c r="H20" s="6">
        <v>5</v>
      </c>
      <c r="I20" s="1" t="s">
        <v>16</v>
      </c>
      <c r="J20" s="1" t="s">
        <v>38</v>
      </c>
      <c r="K20" s="7" t="s">
        <v>14</v>
      </c>
      <c r="L20" s="6">
        <v>1</v>
      </c>
      <c r="M20" s="7" t="s">
        <v>14</v>
      </c>
      <c r="N20" s="7" t="s">
        <v>14</v>
      </c>
      <c r="O20" s="1"/>
      <c r="Q20" s="9" t="s">
        <v>69</v>
      </c>
      <c r="R20" s="1">
        <v>18</v>
      </c>
      <c r="S20" s="1">
        <v>13</v>
      </c>
    </row>
    <row r="21" spans="2:19">
      <c r="B21" s="4" t="s">
        <v>24</v>
      </c>
      <c r="C21" s="4" t="s">
        <v>42</v>
      </c>
      <c r="D21" s="5">
        <v>0.14799999999999999</v>
      </c>
      <c r="E21" s="10">
        <f t="shared" si="3"/>
        <v>0.21904000000000001</v>
      </c>
      <c r="F21" s="6">
        <v>30</v>
      </c>
      <c r="G21" s="11">
        <f t="shared" si="4"/>
        <v>36.6</v>
      </c>
      <c r="H21" s="6">
        <v>5</v>
      </c>
      <c r="I21" s="1" t="s">
        <v>16</v>
      </c>
      <c r="J21" s="1" t="s">
        <v>38</v>
      </c>
      <c r="K21" s="7" t="s">
        <v>14</v>
      </c>
      <c r="L21" s="6">
        <v>1</v>
      </c>
      <c r="M21" s="7" t="s">
        <v>14</v>
      </c>
      <c r="N21" s="7" t="s">
        <v>14</v>
      </c>
      <c r="O21" s="1"/>
      <c r="Q21" s="9" t="s">
        <v>72</v>
      </c>
      <c r="R21" s="1">
        <v>18</v>
      </c>
      <c r="S21" s="1">
        <v>13</v>
      </c>
    </row>
    <row r="22" spans="2:19">
      <c r="B22" s="4" t="s">
        <v>24</v>
      </c>
      <c r="C22" s="4" t="s">
        <v>43</v>
      </c>
      <c r="D22" s="5">
        <v>0.17599999999999999</v>
      </c>
      <c r="E22" s="10">
        <f t="shared" si="3"/>
        <v>0.26047999999999999</v>
      </c>
      <c r="F22" s="6">
        <v>32</v>
      </c>
      <c r="G22" s="11">
        <f t="shared" si="4"/>
        <v>39.04</v>
      </c>
      <c r="H22" s="6">
        <v>5</v>
      </c>
      <c r="I22" s="1" t="s">
        <v>16</v>
      </c>
      <c r="J22" s="1" t="s">
        <v>38</v>
      </c>
      <c r="K22" s="7" t="s">
        <v>14</v>
      </c>
      <c r="L22" s="6">
        <v>1</v>
      </c>
      <c r="M22" s="7" t="s">
        <v>14</v>
      </c>
      <c r="N22" s="7" t="s">
        <v>14</v>
      </c>
      <c r="O22" s="1"/>
      <c r="Q22" s="9" t="s">
        <v>73</v>
      </c>
      <c r="R22" s="1">
        <v>13</v>
      </c>
      <c r="S22" s="1">
        <v>200</v>
      </c>
    </row>
    <row r="23" spans="2:19">
      <c r="B23" s="4" t="s">
        <v>24</v>
      </c>
      <c r="C23" s="4" t="s">
        <v>44</v>
      </c>
      <c r="D23" s="5">
        <v>0.20399999999999999</v>
      </c>
      <c r="E23" s="10">
        <f t="shared" si="3"/>
        <v>0.30191999999999997</v>
      </c>
      <c r="F23" s="6">
        <v>34</v>
      </c>
      <c r="G23" s="11">
        <f t="shared" si="4"/>
        <v>41.48</v>
      </c>
      <c r="H23" s="6">
        <v>5</v>
      </c>
      <c r="I23" s="1" t="s">
        <v>16</v>
      </c>
      <c r="J23" s="1" t="s">
        <v>38</v>
      </c>
      <c r="K23" s="7" t="s">
        <v>14</v>
      </c>
      <c r="L23" s="6">
        <v>1</v>
      </c>
      <c r="M23" s="7" t="s">
        <v>14</v>
      </c>
      <c r="N23" s="7" t="s">
        <v>14</v>
      </c>
      <c r="O23" s="1"/>
      <c r="Q23" s="9" t="s">
        <v>75</v>
      </c>
      <c r="R23" s="1">
        <v>50</v>
      </c>
      <c r="S23" s="1">
        <v>50</v>
      </c>
    </row>
    <row r="26" spans="2:19" ht="13.5" customHeight="1"/>
    <row r="27" spans="2:19">
      <c r="B27" s="55" t="s">
        <v>86</v>
      </c>
      <c r="C27" s="37"/>
      <c r="D27" s="30" t="s">
        <v>7</v>
      </c>
      <c r="E27" s="30"/>
      <c r="F27" s="31" t="s">
        <v>9</v>
      </c>
      <c r="G27" s="32"/>
      <c r="H27" s="25" t="s">
        <v>4</v>
      </c>
      <c r="I27" s="25" t="s">
        <v>17</v>
      </c>
      <c r="J27" s="28" t="s">
        <v>0</v>
      </c>
      <c r="K27" s="25" t="s">
        <v>61</v>
      </c>
      <c r="L27" s="25" t="s">
        <v>2</v>
      </c>
      <c r="M27" s="25" t="s">
        <v>3</v>
      </c>
      <c r="N27" s="28" t="s">
        <v>1</v>
      </c>
      <c r="O27" s="28" t="s">
        <v>10</v>
      </c>
    </row>
    <row r="28" spans="2:19">
      <c r="B28" s="56"/>
      <c r="C28" s="39"/>
      <c r="D28" s="24" t="s">
        <v>6</v>
      </c>
      <c r="E28" s="24" t="s">
        <v>8</v>
      </c>
      <c r="F28" s="24" t="s">
        <v>6</v>
      </c>
      <c r="G28" s="24" t="s">
        <v>8</v>
      </c>
      <c r="H28" s="27"/>
      <c r="I28" s="33"/>
      <c r="J28" s="26"/>
      <c r="K28" s="26"/>
      <c r="L28" s="27"/>
      <c r="M28" s="27"/>
      <c r="N28" s="29"/>
      <c r="O28" s="29"/>
    </row>
    <row r="29" spans="2:19">
      <c r="B29" s="2" t="s">
        <v>27</v>
      </c>
      <c r="C29" s="2" t="s">
        <v>25</v>
      </c>
      <c r="D29" s="5">
        <v>7.1999999999999995E-2</v>
      </c>
      <c r="E29" s="14">
        <f>D29*(100+IF(I29="",0,VLOOKUP(I29,RNG補正値,2,FALSE))+IF(J29="",0,VLOOKUP(J29,RNG補正値,2,FALSE)))/100</f>
        <v>9.3599999999999989E-2</v>
      </c>
      <c r="F29" s="6">
        <v>30</v>
      </c>
      <c r="G29" s="15">
        <f>F29*(100+IF(I29="",0,VLOOKUP(I29,RNG補正値,3,FALSE))+IF(J29="",0,VLOOKUP(J29,RNG補正値,3,FALSE)))/100</f>
        <v>32.700000000000003</v>
      </c>
      <c r="H29" s="6">
        <v>3</v>
      </c>
      <c r="I29" s="1" t="s">
        <v>16</v>
      </c>
      <c r="J29" s="1"/>
      <c r="K29" s="7" t="s">
        <v>13</v>
      </c>
      <c r="L29" s="6">
        <v>1</v>
      </c>
      <c r="M29" s="7" t="s">
        <v>14</v>
      </c>
      <c r="N29" s="7" t="s">
        <v>14</v>
      </c>
      <c r="O29" s="1"/>
    </row>
    <row r="30" spans="2:19">
      <c r="B30" s="2" t="s">
        <v>53</v>
      </c>
      <c r="C30" s="2" t="s">
        <v>32</v>
      </c>
      <c r="D30" s="5">
        <v>0.186</v>
      </c>
      <c r="E30" s="14">
        <f t="shared" ref="E30" si="5">D30*(100+IF(I30="",0,VLOOKUP(I30,RNG補正値,2,FALSE))+IF(J30="",0,VLOOKUP(J30,RNG補正値,2,FALSE)))/100</f>
        <v>0.30876000000000003</v>
      </c>
      <c r="F30" s="6">
        <v>30</v>
      </c>
      <c r="G30" s="15">
        <f t="shared" ref="G30" si="6">F30*(100+IF(I30="",0,VLOOKUP(I30,RNG補正値,3,FALSE))+IF(J30="",0,VLOOKUP(J30,RNG補正値,3,FALSE)))/100</f>
        <v>30</v>
      </c>
      <c r="H30" s="6">
        <v>0</v>
      </c>
      <c r="I30" s="1" t="s">
        <v>15</v>
      </c>
      <c r="J30" s="1" t="s">
        <v>32</v>
      </c>
      <c r="K30" s="7" t="s">
        <v>14</v>
      </c>
      <c r="L30" s="6">
        <v>1</v>
      </c>
      <c r="M30" s="7" t="s">
        <v>14</v>
      </c>
      <c r="N30" s="7" t="s">
        <v>14</v>
      </c>
      <c r="O30" s="1"/>
    </row>
    <row r="31" spans="2:19">
      <c r="B31" s="2" t="s">
        <v>55</v>
      </c>
      <c r="C31" s="2" t="s">
        <v>46</v>
      </c>
      <c r="D31" s="5">
        <v>0.24399999999999999</v>
      </c>
      <c r="E31" s="14">
        <f>D31*(100+IF(I31="",0,VLOOKUP(I31,RNG補正値,2,FALSE))+IF(J31="",0,VLOOKUP(J31,RNG補正値,2,FALSE)))/100</f>
        <v>0.36112</v>
      </c>
      <c r="F31" s="6">
        <v>150</v>
      </c>
      <c r="G31" s="15">
        <f>F31*(100+IF(I31="",0,VLOOKUP(I31,RNG補正値,3,FALSE))+IF(J31="",0,VLOOKUP(J31,RNG補正値,3,FALSE)))/100</f>
        <v>183</v>
      </c>
      <c r="H31" s="6">
        <v>0</v>
      </c>
      <c r="I31" s="1" t="s">
        <v>16</v>
      </c>
      <c r="J31" s="1" t="s">
        <v>46</v>
      </c>
      <c r="K31" s="7" t="s">
        <v>14</v>
      </c>
      <c r="L31" s="6">
        <v>1</v>
      </c>
      <c r="M31" s="7" t="s">
        <v>14</v>
      </c>
      <c r="N31" s="7" t="s">
        <v>14</v>
      </c>
      <c r="O31" s="1"/>
    </row>
    <row r="32" spans="2:19">
      <c r="B32" s="2" t="s">
        <v>56</v>
      </c>
      <c r="C32" s="2" t="s">
        <v>48</v>
      </c>
      <c r="D32" s="5">
        <v>0.36</v>
      </c>
      <c r="E32" s="14">
        <f>D32*(100+IF(I32="",0,VLOOKUP(I32,RNG補正値,2,FALSE))+IF(J32="",0,VLOOKUP(J32,RNG補正値,2,FALSE)))/100</f>
        <v>0.53280000000000005</v>
      </c>
      <c r="F32" s="6">
        <v>140</v>
      </c>
      <c r="G32" s="15">
        <f>F32*(100+IF(I32="",0,VLOOKUP(I32,RNG補正値,3,FALSE))+IF(J32="",0,VLOOKUP(J32,RNG補正値,3,FALSE)))/100</f>
        <v>152.6</v>
      </c>
      <c r="H32" s="6">
        <v>35</v>
      </c>
      <c r="I32" s="1" t="s">
        <v>16</v>
      </c>
      <c r="J32" s="1" t="s">
        <v>48</v>
      </c>
      <c r="K32" s="7" t="s">
        <v>13</v>
      </c>
      <c r="L32" s="6">
        <v>1</v>
      </c>
      <c r="M32" s="7" t="s">
        <v>14</v>
      </c>
      <c r="N32" s="7" t="s">
        <v>14</v>
      </c>
      <c r="O32" s="1"/>
    </row>
    <row r="33" spans="2:15">
      <c r="B33" s="2" t="s">
        <v>54</v>
      </c>
      <c r="C33" s="2" t="s">
        <v>45</v>
      </c>
      <c r="D33" s="5">
        <v>0.16800000000000001</v>
      </c>
      <c r="E33" s="14">
        <f t="shared" ref="E33:E34" si="7">D33*(100+IF(I33="",0,VLOOKUP(I33,RNG補正値,2,FALSE))+IF(J33="",0,VLOOKUP(J33,RNG補正値,2,FALSE)))/100</f>
        <v>0.24864</v>
      </c>
      <c r="F33" s="6">
        <v>60</v>
      </c>
      <c r="G33" s="15">
        <f t="shared" ref="G33:G34" si="8">F33*(100+IF(I33="",0,VLOOKUP(I33,RNG補正値,3,FALSE))+IF(J33="",0,VLOOKUP(J33,RNG補正値,3,FALSE)))/100</f>
        <v>73.2</v>
      </c>
      <c r="H33" s="6">
        <v>0</v>
      </c>
      <c r="I33" s="1" t="s">
        <v>16</v>
      </c>
      <c r="J33" s="1" t="s">
        <v>45</v>
      </c>
      <c r="K33" s="7" t="s">
        <v>14</v>
      </c>
      <c r="L33" s="6">
        <v>1</v>
      </c>
      <c r="M33" s="7" t="s">
        <v>14</v>
      </c>
      <c r="N33" s="7" t="s">
        <v>14</v>
      </c>
      <c r="O33" s="1"/>
    </row>
    <row r="34" spans="2:15">
      <c r="B34" s="16" t="s">
        <v>23</v>
      </c>
      <c r="C34" s="2" t="s">
        <v>47</v>
      </c>
      <c r="D34" s="5">
        <v>0.36</v>
      </c>
      <c r="E34" s="14">
        <f t="shared" si="7"/>
        <v>0.54720000000000002</v>
      </c>
      <c r="F34" s="6">
        <v>0</v>
      </c>
      <c r="G34" s="15">
        <f t="shared" si="8"/>
        <v>0</v>
      </c>
      <c r="H34" s="6">
        <v>0</v>
      </c>
      <c r="I34" s="1" t="s">
        <v>16</v>
      </c>
      <c r="J34" s="1" t="s">
        <v>47</v>
      </c>
      <c r="K34" s="7" t="s">
        <v>14</v>
      </c>
      <c r="L34" s="6">
        <v>1</v>
      </c>
      <c r="M34" s="7" t="s">
        <v>14</v>
      </c>
      <c r="N34" s="7" t="s">
        <v>14</v>
      </c>
      <c r="O34" s="1"/>
    </row>
    <row r="37" spans="2:15" ht="13.5" customHeight="1"/>
    <row r="38" spans="2:15">
      <c r="B38" s="36" t="s">
        <v>62</v>
      </c>
      <c r="C38" s="37"/>
      <c r="D38" s="40" t="s">
        <v>7</v>
      </c>
      <c r="E38" s="40"/>
      <c r="F38" s="41" t="s">
        <v>9</v>
      </c>
      <c r="G38" s="42"/>
      <c r="H38" s="43" t="s">
        <v>4</v>
      </c>
      <c r="I38" s="43" t="s">
        <v>17</v>
      </c>
      <c r="J38" s="45" t="s">
        <v>0</v>
      </c>
      <c r="K38" s="43" t="s">
        <v>61</v>
      </c>
      <c r="L38" s="43" t="s">
        <v>2</v>
      </c>
      <c r="M38" s="43" t="s">
        <v>3</v>
      </c>
      <c r="N38" s="45" t="s">
        <v>1</v>
      </c>
      <c r="O38" s="45" t="s">
        <v>10</v>
      </c>
    </row>
    <row r="39" spans="2:15">
      <c r="B39" s="38"/>
      <c r="C39" s="39"/>
      <c r="D39" s="21" t="s">
        <v>6</v>
      </c>
      <c r="E39" s="21" t="s">
        <v>8</v>
      </c>
      <c r="F39" s="21" t="s">
        <v>6</v>
      </c>
      <c r="G39" s="21" t="s">
        <v>8</v>
      </c>
      <c r="H39" s="44"/>
      <c r="I39" s="33"/>
      <c r="J39" s="26"/>
      <c r="K39" s="26"/>
      <c r="L39" s="44"/>
      <c r="M39" s="44"/>
      <c r="N39" s="57"/>
      <c r="O39" s="57"/>
    </row>
    <row r="40" spans="2:15">
      <c r="B40" s="3"/>
      <c r="C40" s="3" t="s">
        <v>63</v>
      </c>
      <c r="D40" s="5">
        <v>2.4E-2</v>
      </c>
      <c r="E40" s="12">
        <f t="shared" ref="E40:E48" si="9">D40*(100+IF(I40="",0,VLOOKUP(I40,RNG補正値,2,FALSE))+IF(J40="",0,VLOOKUP(J40,RNG補正値,2,FALSE)))/100</f>
        <v>3.5520000000000003E-2</v>
      </c>
      <c r="F40" s="6">
        <v>3</v>
      </c>
      <c r="G40" s="13">
        <f t="shared" ref="G40:G48" si="10">F40*(100+IF(I40="",0,VLOOKUP(I40,RNG補正値,3,FALSE))+IF(J40="",0,VLOOKUP(J40,RNG補正値,3,FALSE)))/100</f>
        <v>3</v>
      </c>
      <c r="H40" s="6">
        <v>6</v>
      </c>
      <c r="I40" s="1" t="s">
        <v>15</v>
      </c>
      <c r="J40" s="1"/>
      <c r="K40" s="7" t="s">
        <v>13</v>
      </c>
      <c r="L40" s="6">
        <v>1</v>
      </c>
      <c r="M40" s="7" t="s">
        <v>14</v>
      </c>
      <c r="N40" s="7" t="s">
        <v>14</v>
      </c>
      <c r="O40" s="1" t="s">
        <v>59</v>
      </c>
    </row>
    <row r="41" spans="2:15">
      <c r="B41" s="3"/>
      <c r="C41" s="3" t="s">
        <v>64</v>
      </c>
      <c r="D41" s="5">
        <v>6.0999999999999999E-2</v>
      </c>
      <c r="E41" s="12">
        <f t="shared" si="9"/>
        <v>0.13297999999999999</v>
      </c>
      <c r="F41" s="6">
        <v>2</v>
      </c>
      <c r="G41" s="13">
        <f t="shared" si="10"/>
        <v>2</v>
      </c>
      <c r="H41" s="6">
        <v>10</v>
      </c>
      <c r="I41" s="1"/>
      <c r="J41" s="1" t="s">
        <v>64</v>
      </c>
      <c r="K41" s="7" t="s">
        <v>13</v>
      </c>
      <c r="L41" s="6">
        <v>1</v>
      </c>
      <c r="M41" s="7" t="s">
        <v>14</v>
      </c>
      <c r="N41" s="7" t="s">
        <v>14</v>
      </c>
      <c r="O41" s="1"/>
    </row>
    <row r="42" spans="2:15">
      <c r="B42" s="3"/>
      <c r="C42" s="3" t="s">
        <v>76</v>
      </c>
      <c r="D42" s="5">
        <v>0.32</v>
      </c>
      <c r="E42" s="12">
        <f t="shared" si="9"/>
        <v>0.49280000000000002</v>
      </c>
      <c r="F42" s="6">
        <v>75</v>
      </c>
      <c r="G42" s="13">
        <f t="shared" si="10"/>
        <v>90</v>
      </c>
      <c r="H42" s="6">
        <v>20</v>
      </c>
      <c r="I42" s="1" t="s">
        <v>16</v>
      </c>
      <c r="J42" s="1" t="s">
        <v>76</v>
      </c>
      <c r="K42" s="7" t="s">
        <v>13</v>
      </c>
      <c r="L42" s="6">
        <v>1</v>
      </c>
      <c r="M42" s="7" t="s">
        <v>14</v>
      </c>
      <c r="N42" s="7" t="s">
        <v>14</v>
      </c>
      <c r="O42" s="1"/>
    </row>
    <row r="43" spans="2:15">
      <c r="B43" s="3"/>
      <c r="C43" s="3" t="s">
        <v>65</v>
      </c>
      <c r="D43" s="5">
        <v>0.18099999999999999</v>
      </c>
      <c r="E43" s="12">
        <f t="shared" si="9"/>
        <v>0.28960000000000002</v>
      </c>
      <c r="F43" s="6">
        <v>30</v>
      </c>
      <c r="G43" s="13">
        <f t="shared" si="10"/>
        <v>36</v>
      </c>
      <c r="H43" s="6">
        <v>15</v>
      </c>
      <c r="I43" s="1" t="s">
        <v>16</v>
      </c>
      <c r="J43" s="1" t="s">
        <v>65</v>
      </c>
      <c r="K43" s="7" t="s">
        <v>14</v>
      </c>
      <c r="L43" s="6">
        <v>1</v>
      </c>
      <c r="M43" s="7" t="s">
        <v>14</v>
      </c>
      <c r="N43" s="7" t="s">
        <v>14</v>
      </c>
      <c r="O43" s="1"/>
    </row>
    <row r="44" spans="2:15">
      <c r="B44" s="3"/>
      <c r="C44" s="3" t="s">
        <v>66</v>
      </c>
      <c r="D44" s="5">
        <v>1.6E-2</v>
      </c>
      <c r="E44" s="12">
        <f t="shared" si="9"/>
        <v>2.4799999999999999E-2</v>
      </c>
      <c r="F44" s="6">
        <v>1</v>
      </c>
      <c r="G44" s="13">
        <f t="shared" si="10"/>
        <v>1.34</v>
      </c>
      <c r="H44" s="6">
        <v>1.5</v>
      </c>
      <c r="I44" s="1" t="s">
        <v>16</v>
      </c>
      <c r="J44" s="1" t="s">
        <v>66</v>
      </c>
      <c r="K44" s="7" t="s">
        <v>13</v>
      </c>
      <c r="L44" s="6">
        <v>1</v>
      </c>
      <c r="M44" s="7" t="s">
        <v>14</v>
      </c>
      <c r="N44" s="7" t="s">
        <v>14</v>
      </c>
      <c r="O44" s="1"/>
    </row>
    <row r="45" spans="2:15">
      <c r="B45" s="3"/>
      <c r="C45" s="3" t="s">
        <v>67</v>
      </c>
      <c r="D45" s="5"/>
      <c r="E45" s="12">
        <f t="shared" si="9"/>
        <v>0</v>
      </c>
      <c r="F45" s="6"/>
      <c r="G45" s="13">
        <f t="shared" si="10"/>
        <v>0</v>
      </c>
      <c r="H45" s="6"/>
      <c r="I45" s="1"/>
      <c r="J45" s="1"/>
      <c r="K45" s="7"/>
      <c r="L45" s="6"/>
      <c r="M45" s="7"/>
      <c r="N45" s="7"/>
      <c r="O45" s="1" t="s">
        <v>68</v>
      </c>
    </row>
    <row r="46" spans="2:15">
      <c r="B46" s="3"/>
      <c r="C46" s="3" t="s">
        <v>71</v>
      </c>
      <c r="D46" s="5">
        <v>0.02</v>
      </c>
      <c r="E46" s="12">
        <f t="shared" si="9"/>
        <v>2.9600000000000001E-2</v>
      </c>
      <c r="F46" s="6">
        <v>1</v>
      </c>
      <c r="G46" s="13">
        <f t="shared" si="10"/>
        <v>1.22</v>
      </c>
      <c r="H46" s="6">
        <v>15</v>
      </c>
      <c r="I46" s="1" t="s">
        <v>16</v>
      </c>
      <c r="J46" s="1" t="s">
        <v>69</v>
      </c>
      <c r="K46" s="7" t="s">
        <v>14</v>
      </c>
      <c r="L46" s="6">
        <v>1</v>
      </c>
      <c r="M46" s="7" t="s">
        <v>14</v>
      </c>
      <c r="N46" s="7" t="s">
        <v>14</v>
      </c>
      <c r="O46" s="1"/>
    </row>
    <row r="47" spans="2:15">
      <c r="B47" s="3"/>
      <c r="C47" s="3" t="s">
        <v>70</v>
      </c>
      <c r="D47" s="5">
        <v>0.18099999999999999</v>
      </c>
      <c r="E47" s="12">
        <f t="shared" si="9"/>
        <v>0.26788000000000001</v>
      </c>
      <c r="F47" s="6">
        <v>6</v>
      </c>
      <c r="G47" s="13">
        <f t="shared" si="10"/>
        <v>7.32</v>
      </c>
      <c r="H47" s="6">
        <v>10</v>
      </c>
      <c r="I47" s="1" t="s">
        <v>16</v>
      </c>
      <c r="J47" s="1" t="s">
        <v>69</v>
      </c>
      <c r="K47" s="7" t="s">
        <v>14</v>
      </c>
      <c r="L47" s="6">
        <v>1</v>
      </c>
      <c r="M47" s="7" t="s">
        <v>14</v>
      </c>
      <c r="N47" s="7" t="s">
        <v>14</v>
      </c>
      <c r="O47" s="1"/>
    </row>
    <row r="48" spans="2:15">
      <c r="B48" s="3"/>
      <c r="C48" s="3" t="s">
        <v>72</v>
      </c>
      <c r="D48" s="5">
        <v>0.12</v>
      </c>
      <c r="E48" s="12">
        <f t="shared" si="9"/>
        <v>0.17759999999999998</v>
      </c>
      <c r="F48" s="6">
        <v>20</v>
      </c>
      <c r="G48" s="13">
        <f t="shared" si="10"/>
        <v>24.4</v>
      </c>
      <c r="H48" s="6">
        <v>15</v>
      </c>
      <c r="I48" s="1" t="s">
        <v>16</v>
      </c>
      <c r="J48" s="1" t="s">
        <v>72</v>
      </c>
      <c r="K48" s="7" t="s">
        <v>13</v>
      </c>
      <c r="L48" s="6">
        <v>1</v>
      </c>
      <c r="M48" s="7" t="s">
        <v>14</v>
      </c>
      <c r="N48" s="7" t="s">
        <v>14</v>
      </c>
      <c r="O48" s="1"/>
    </row>
    <row r="49" spans="2:15">
      <c r="B49" s="3"/>
      <c r="C49" s="3" t="s">
        <v>73</v>
      </c>
      <c r="D49" s="5">
        <v>0.14000000000000001</v>
      </c>
      <c r="E49" s="12">
        <f t="shared" ref="E49:E51" si="11">D49*(100+IF(I49="",0,VLOOKUP(I49,RNG補正値,2,FALSE))+IF(J49="",0,VLOOKUP(J49,RNG補正値,2,FALSE)))/100</f>
        <v>0.15820000000000001</v>
      </c>
      <c r="F49" s="6">
        <v>50</v>
      </c>
      <c r="G49" s="13">
        <f t="shared" ref="G49:G51" si="12">F49*(100+IF(I49="",0,VLOOKUP(I49,RNG補正値,3,FALSE))+IF(J49="",0,VLOOKUP(J49,RNG補正値,3,FALSE)))/100</f>
        <v>150</v>
      </c>
      <c r="H49" s="6">
        <v>0</v>
      </c>
      <c r="I49" s="1"/>
      <c r="J49" s="1" t="s">
        <v>73</v>
      </c>
      <c r="K49" s="7" t="s">
        <v>13</v>
      </c>
      <c r="L49" s="6">
        <v>1</v>
      </c>
      <c r="M49" s="7" t="s">
        <v>14</v>
      </c>
      <c r="N49" s="7" t="s">
        <v>13</v>
      </c>
      <c r="O49" s="1"/>
    </row>
    <row r="50" spans="2:15">
      <c r="B50" s="3"/>
      <c r="C50" s="3" t="s">
        <v>74</v>
      </c>
      <c r="D50" s="5">
        <v>1.92</v>
      </c>
      <c r="E50" s="12">
        <f t="shared" si="11"/>
        <v>3.4559999999999995</v>
      </c>
      <c r="F50" s="6">
        <v>30</v>
      </c>
      <c r="G50" s="13">
        <f t="shared" si="12"/>
        <v>47.7</v>
      </c>
      <c r="H50" s="6">
        <v>30</v>
      </c>
      <c r="I50" s="1" t="s">
        <v>16</v>
      </c>
      <c r="J50" s="1" t="s">
        <v>75</v>
      </c>
      <c r="K50" s="7" t="s">
        <v>13</v>
      </c>
      <c r="L50" s="6">
        <v>1</v>
      </c>
      <c r="M50" s="7" t="s">
        <v>14</v>
      </c>
      <c r="N50" s="7" t="s">
        <v>14</v>
      </c>
      <c r="O50" s="1"/>
    </row>
    <row r="51" spans="2:15">
      <c r="B51" s="3"/>
      <c r="C51" s="3" t="s">
        <v>25</v>
      </c>
      <c r="D51" s="5">
        <v>7.1999999999999995E-2</v>
      </c>
      <c r="E51" s="12">
        <f t="shared" si="11"/>
        <v>9.3599999999999989E-2</v>
      </c>
      <c r="F51" s="6">
        <v>30</v>
      </c>
      <c r="G51" s="13">
        <f t="shared" si="12"/>
        <v>32.700000000000003</v>
      </c>
      <c r="H51" s="6">
        <v>20</v>
      </c>
      <c r="I51" s="1" t="s">
        <v>16</v>
      </c>
      <c r="J51" s="1"/>
      <c r="K51" s="7" t="s">
        <v>13</v>
      </c>
      <c r="L51" s="6">
        <v>1</v>
      </c>
      <c r="M51" s="7" t="s">
        <v>14</v>
      </c>
      <c r="N51" s="7" t="s">
        <v>14</v>
      </c>
      <c r="O51" s="1"/>
    </row>
    <row r="54" spans="2:15" ht="13.5" customHeight="1"/>
    <row r="55" spans="2:15">
      <c r="B55" s="55" t="s">
        <v>51</v>
      </c>
      <c r="C55" s="37"/>
      <c r="D55" s="30" t="s">
        <v>7</v>
      </c>
      <c r="E55" s="30"/>
      <c r="F55" s="31" t="s">
        <v>9</v>
      </c>
      <c r="G55" s="32"/>
      <c r="H55" s="25" t="s">
        <v>4</v>
      </c>
      <c r="I55" s="25" t="s">
        <v>17</v>
      </c>
      <c r="J55" s="28" t="s">
        <v>0</v>
      </c>
      <c r="K55" s="25" t="s">
        <v>61</v>
      </c>
      <c r="L55" s="25" t="s">
        <v>2</v>
      </c>
      <c r="M55" s="25" t="s">
        <v>3</v>
      </c>
      <c r="N55" s="28" t="s">
        <v>1</v>
      </c>
      <c r="O55" s="28" t="s">
        <v>10</v>
      </c>
    </row>
    <row r="56" spans="2:15">
      <c r="B56" s="56"/>
      <c r="C56" s="39"/>
      <c r="D56" s="18" t="s">
        <v>6</v>
      </c>
      <c r="E56" s="18" t="s">
        <v>8</v>
      </c>
      <c r="F56" s="18" t="s">
        <v>6</v>
      </c>
      <c r="G56" s="18" t="s">
        <v>8</v>
      </c>
      <c r="H56" s="27"/>
      <c r="I56" s="33"/>
      <c r="J56" s="26"/>
      <c r="K56" s="26"/>
      <c r="L56" s="27"/>
      <c r="M56" s="27"/>
      <c r="N56" s="29"/>
      <c r="O56" s="29"/>
    </row>
    <row r="57" spans="2:15">
      <c r="B57" s="2"/>
      <c r="C57" s="2" t="s">
        <v>5</v>
      </c>
      <c r="D57" s="5">
        <v>2.4E-2</v>
      </c>
      <c r="E57" s="14">
        <f t="shared" ref="E57" si="13">D57*(100+IF(I57="",0,VLOOKUP(I57,RNG補正値,2,FALSE))+IF(J57="",0,VLOOKUP(J57,RNG補正値,2,FALSE)))/100</f>
        <v>2.4E-2</v>
      </c>
      <c r="F57" s="6">
        <v>5</v>
      </c>
      <c r="G57" s="15">
        <f t="shared" ref="G57" si="14">F57*(100+IF(I57="",0,VLOOKUP(I57,RNG補正値,3,FALSE))+IF(J57="",0,VLOOKUP(J57,RNG補正値,3,FALSE)))/100</f>
        <v>5</v>
      </c>
      <c r="H57" s="6">
        <v>6</v>
      </c>
      <c r="I57" s="1"/>
      <c r="J57" s="1"/>
      <c r="K57" s="7" t="s">
        <v>60</v>
      </c>
      <c r="L57" s="6">
        <v>1</v>
      </c>
      <c r="M57" s="7" t="s">
        <v>14</v>
      </c>
      <c r="N57" s="7" t="s">
        <v>14</v>
      </c>
      <c r="O57" s="1"/>
    </row>
    <row r="58" spans="2:15">
      <c r="B58" s="23"/>
    </row>
    <row r="59" spans="2:15">
      <c r="B59" s="22" t="s">
        <v>77</v>
      </c>
      <c r="C59" s="23"/>
      <c r="D59" s="23"/>
      <c r="E59" s="23"/>
    </row>
    <row r="60" spans="2:15">
      <c r="B60" s="22"/>
    </row>
    <row r="61" spans="2:15">
      <c r="B61" s="22"/>
    </row>
    <row r="62" spans="2:15">
      <c r="B62" t="s">
        <v>57</v>
      </c>
    </row>
    <row r="63" spans="2:15">
      <c r="B63" t="s">
        <v>26</v>
      </c>
      <c r="C63" s="17" t="s">
        <v>58</v>
      </c>
    </row>
    <row r="67" spans="2:4">
      <c r="B67" t="s">
        <v>21</v>
      </c>
    </row>
    <row r="69" spans="2:4">
      <c r="B69" t="s">
        <v>66</v>
      </c>
      <c r="C69" t="s">
        <v>78</v>
      </c>
    </row>
    <row r="71" spans="2:4">
      <c r="B71" t="s">
        <v>79</v>
      </c>
    </row>
    <row r="72" spans="2:4">
      <c r="C72" t="s">
        <v>80</v>
      </c>
      <c r="D72" t="s">
        <v>82</v>
      </c>
    </row>
    <row r="73" spans="2:4">
      <c r="C73" t="s">
        <v>81</v>
      </c>
      <c r="D73" t="s">
        <v>83</v>
      </c>
    </row>
    <row r="75" spans="2:4">
      <c r="C75" t="s">
        <v>84</v>
      </c>
    </row>
    <row r="76" spans="2:4">
      <c r="C76" t="s">
        <v>85</v>
      </c>
    </row>
    <row r="86" spans="3:3">
      <c r="C86" s="8"/>
    </row>
  </sheetData>
  <mergeCells count="58">
    <mergeCell ref="O55:O56"/>
    <mergeCell ref="O13:O14"/>
    <mergeCell ref="B55:C56"/>
    <mergeCell ref="D55:E55"/>
    <mergeCell ref="F55:G55"/>
    <mergeCell ref="H55:H56"/>
    <mergeCell ref="I55:I56"/>
    <mergeCell ref="J55:J56"/>
    <mergeCell ref="L55:L56"/>
    <mergeCell ref="M55:M56"/>
    <mergeCell ref="N55:N56"/>
    <mergeCell ref="L38:L39"/>
    <mergeCell ref="M38:M39"/>
    <mergeCell ref="N38:N39"/>
    <mergeCell ref="O38:O39"/>
    <mergeCell ref="B27:C28"/>
    <mergeCell ref="S3:S4"/>
    <mergeCell ref="B13:C14"/>
    <mergeCell ref="D13:E13"/>
    <mergeCell ref="F13:G13"/>
    <mergeCell ref="H13:H14"/>
    <mergeCell ref="I13:I14"/>
    <mergeCell ref="J13:J14"/>
    <mergeCell ref="L13:L14"/>
    <mergeCell ref="M13:M14"/>
    <mergeCell ref="N13:N14"/>
    <mergeCell ref="L3:L4"/>
    <mergeCell ref="M3:M4"/>
    <mergeCell ref="N3:N4"/>
    <mergeCell ref="O3:O4"/>
    <mergeCell ref="Q3:Q4"/>
    <mergeCell ref="R3:R4"/>
    <mergeCell ref="J3:J4"/>
    <mergeCell ref="K3:K4"/>
    <mergeCell ref="K13:K14"/>
    <mergeCell ref="K55:K56"/>
    <mergeCell ref="B38:C39"/>
    <mergeCell ref="D38:E38"/>
    <mergeCell ref="F38:G38"/>
    <mergeCell ref="H38:H39"/>
    <mergeCell ref="I38:I39"/>
    <mergeCell ref="J38:J39"/>
    <mergeCell ref="K38:K39"/>
    <mergeCell ref="B3:C4"/>
    <mergeCell ref="D3:E3"/>
    <mergeCell ref="F3:G3"/>
    <mergeCell ref="H3:H4"/>
    <mergeCell ref="I3:I4"/>
    <mergeCell ref="D27:E27"/>
    <mergeCell ref="F27:G27"/>
    <mergeCell ref="H27:H28"/>
    <mergeCell ref="I27:I28"/>
    <mergeCell ref="J27:J28"/>
    <mergeCell ref="K27:K28"/>
    <mergeCell ref="L27:L28"/>
    <mergeCell ref="M27:M28"/>
    <mergeCell ref="N27:N28"/>
    <mergeCell ref="O27:O28"/>
  </mergeCells>
  <phoneticPr fontId="1"/>
  <hyperlinks>
    <hyperlink ref="C63" r:id="rId1"/>
  </hyperlinks>
  <pageMargins left="0.7" right="0.7" top="0.75" bottom="0.75" header="0.3" footer="0.3"/>
  <pageSetup paperSize="9" orientation="portrait" horizontalDpi="4294967293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カイv1.1(season2)</vt:lpstr>
      <vt:lpstr>'カイv1.1(season2)'!RNG補正値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2012-06-13T18:09:41Z</dcterms:created>
  <dcterms:modified xsi:type="dcterms:W3CDTF">2013-03-31T03:12:34Z</dcterms:modified>
</cp:coreProperties>
</file>